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690" windowWidth="19320" windowHeight="8670"/>
  </bookViews>
  <sheets>
    <sheet name="Graph &amp; table" sheetId="1" r:id="rId1"/>
    <sheet name="Data for download" sheetId="2" r:id="rId2"/>
  </sheets>
  <externalReferences>
    <externalReference r:id="rId3"/>
    <externalReference r:id="rId4"/>
  </externalReferences>
  <definedNames>
    <definedName name="_xlnm.Print_Area" localSheetId="0">'Graph &amp; table'!$A$1:$K$55</definedName>
  </definedNames>
  <calcPr calcId="145621"/>
</workbook>
</file>

<file path=xl/calcChain.xml><?xml version="1.0" encoding="utf-8"?>
<calcChain xmlns="http://schemas.openxmlformats.org/spreadsheetml/2006/main">
  <c r="H48" i="1" l="1"/>
  <c r="H47" i="1"/>
  <c r="H46" i="1"/>
  <c r="H45" i="1"/>
  <c r="H44" i="1"/>
  <c r="H43" i="1"/>
  <c r="H42" i="1"/>
  <c r="H41" i="1"/>
  <c r="H40" i="1"/>
  <c r="H39" i="1"/>
  <c r="H38" i="1"/>
  <c r="H37" i="1"/>
  <c r="H36" i="1"/>
  <c r="H35" i="1"/>
  <c r="H34" i="1"/>
  <c r="H33" i="1"/>
  <c r="H32" i="1"/>
  <c r="G47" i="1"/>
  <c r="F47" i="1"/>
  <c r="E47" i="1"/>
  <c r="D47" i="1"/>
  <c r="C47" i="1"/>
  <c r="B47" i="1"/>
  <c r="G46" i="1"/>
  <c r="F46" i="1"/>
  <c r="E46" i="1"/>
  <c r="D46" i="1"/>
  <c r="C46" i="1"/>
  <c r="B46" i="1"/>
  <c r="G45" i="1"/>
  <c r="F45" i="1"/>
  <c r="E45" i="1"/>
  <c r="D45" i="1"/>
  <c r="C45" i="1"/>
  <c r="B45" i="1"/>
  <c r="G44" i="1"/>
  <c r="F44" i="1"/>
  <c r="E44" i="1"/>
  <c r="D44" i="1"/>
  <c r="C44" i="1"/>
  <c r="B44" i="1"/>
  <c r="G43" i="1"/>
  <c r="F43" i="1"/>
  <c r="E43" i="1"/>
  <c r="D43" i="1"/>
  <c r="C43" i="1"/>
  <c r="B43" i="1"/>
  <c r="G42" i="1"/>
  <c r="F42" i="1"/>
  <c r="E42" i="1"/>
  <c r="D42" i="1"/>
  <c r="C42" i="1"/>
  <c r="B42" i="1"/>
  <c r="G41" i="1"/>
  <c r="F41" i="1"/>
  <c r="E41" i="1"/>
  <c r="D41" i="1"/>
  <c r="C41" i="1"/>
  <c r="B41" i="1"/>
  <c r="G40" i="1"/>
  <c r="F40" i="1"/>
  <c r="E40" i="1"/>
  <c r="D40" i="1"/>
  <c r="C40" i="1"/>
  <c r="B40" i="1"/>
  <c r="G39" i="1"/>
  <c r="F39" i="1"/>
  <c r="E39" i="1"/>
  <c r="D39" i="1"/>
  <c r="C39" i="1"/>
  <c r="B39" i="1"/>
  <c r="G38" i="1"/>
  <c r="F38" i="1"/>
  <c r="E38" i="1"/>
  <c r="D38" i="1"/>
  <c r="C38" i="1"/>
  <c r="B38" i="1"/>
  <c r="G37" i="1"/>
  <c r="F37" i="1"/>
  <c r="E37" i="1"/>
  <c r="D37" i="1"/>
  <c r="C37" i="1"/>
  <c r="B37" i="1"/>
  <c r="G36" i="1"/>
  <c r="F36" i="1"/>
  <c r="E36" i="1"/>
  <c r="D36" i="1"/>
  <c r="C36" i="1"/>
  <c r="B36" i="1"/>
  <c r="G35" i="1"/>
  <c r="F35" i="1"/>
  <c r="E35" i="1"/>
  <c r="D35" i="1"/>
  <c r="C35" i="1"/>
  <c r="B35" i="1"/>
  <c r="G34" i="1"/>
  <c r="F34" i="1"/>
  <c r="E34" i="1"/>
  <c r="D34" i="1"/>
  <c r="C34" i="1"/>
  <c r="B34" i="1"/>
  <c r="G33" i="1"/>
  <c r="F33" i="1"/>
  <c r="E33" i="1"/>
  <c r="D33" i="1"/>
  <c r="C33" i="1"/>
  <c r="B33" i="1"/>
  <c r="G32" i="1"/>
  <c r="F32" i="1"/>
  <c r="E32" i="1"/>
  <c r="D32" i="1"/>
  <c r="C32" i="1"/>
  <c r="B32" i="1"/>
  <c r="G31" i="1"/>
  <c r="F31" i="1"/>
  <c r="E31" i="1"/>
  <c r="D31" i="1"/>
  <c r="C31" i="1"/>
  <c r="B31" i="1"/>
  <c r="B4" i="2" l="1"/>
  <c r="C4" i="2"/>
  <c r="D4" i="2"/>
  <c r="E4" i="2"/>
  <c r="F4" i="2"/>
  <c r="G4" i="2"/>
  <c r="H4" i="2"/>
  <c r="B5" i="2"/>
  <c r="C5" i="2"/>
  <c r="D5" i="2"/>
  <c r="E5" i="2"/>
  <c r="F5" i="2"/>
  <c r="G5" i="2"/>
  <c r="H5" i="2"/>
  <c r="B6" i="2"/>
  <c r="C6" i="2"/>
  <c r="D6" i="2"/>
  <c r="E6" i="2"/>
  <c r="F6" i="2"/>
  <c r="G6" i="2"/>
  <c r="H6" i="2"/>
  <c r="B7" i="2"/>
  <c r="C7" i="2"/>
  <c r="D7" i="2"/>
  <c r="E7" i="2"/>
  <c r="F7" i="2"/>
  <c r="G7" i="2"/>
  <c r="H7" i="2"/>
  <c r="B8" i="2"/>
  <c r="C8" i="2"/>
  <c r="D8" i="2"/>
  <c r="E8" i="2"/>
  <c r="F8" i="2"/>
  <c r="G8" i="2"/>
  <c r="H8" i="2"/>
  <c r="B9" i="2"/>
  <c r="C9" i="2"/>
  <c r="D9" i="2"/>
  <c r="E9" i="2"/>
  <c r="F9" i="2"/>
  <c r="G9" i="2"/>
  <c r="H9" i="2"/>
  <c r="B10" i="2"/>
  <c r="C10" i="2"/>
  <c r="D10" i="2"/>
  <c r="E10" i="2"/>
  <c r="F10" i="2"/>
  <c r="G10" i="2"/>
  <c r="H10" i="2"/>
  <c r="B11" i="2"/>
  <c r="C11" i="2"/>
  <c r="D11" i="2"/>
  <c r="E11" i="2"/>
  <c r="F11" i="2"/>
  <c r="G11" i="2"/>
  <c r="H11" i="2"/>
  <c r="B12" i="2"/>
  <c r="C12" i="2"/>
  <c r="D12" i="2"/>
  <c r="E12" i="2"/>
  <c r="F12" i="2"/>
  <c r="G12" i="2"/>
  <c r="H12" i="2"/>
  <c r="B13" i="2"/>
  <c r="C13" i="2"/>
  <c r="D13" i="2"/>
  <c r="E13" i="2"/>
  <c r="F13" i="2"/>
  <c r="G13" i="2"/>
  <c r="H13" i="2"/>
  <c r="B14" i="2"/>
  <c r="C14" i="2"/>
  <c r="D14" i="2"/>
  <c r="E14" i="2"/>
  <c r="F14" i="2"/>
  <c r="G14" i="2"/>
  <c r="H14" i="2"/>
  <c r="B15" i="2"/>
  <c r="C15" i="2"/>
  <c r="D15" i="2"/>
  <c r="E15" i="2"/>
  <c r="F15" i="2"/>
  <c r="G15" i="2"/>
  <c r="H15" i="2"/>
  <c r="B16" i="2"/>
  <c r="C16" i="2"/>
  <c r="D16" i="2"/>
  <c r="E16" i="2"/>
  <c r="F16" i="2"/>
  <c r="G16" i="2"/>
  <c r="H16" i="2"/>
  <c r="B17" i="2"/>
  <c r="C17" i="2"/>
  <c r="D17" i="2"/>
  <c r="E17" i="2"/>
  <c r="F17" i="2"/>
  <c r="G17" i="2"/>
  <c r="H17" i="2"/>
  <c r="B18" i="2"/>
  <c r="C18" i="2"/>
  <c r="D18" i="2"/>
  <c r="E18" i="2"/>
  <c r="F18" i="2"/>
  <c r="G18" i="2"/>
  <c r="H18" i="2"/>
  <c r="B19" i="2"/>
  <c r="C19" i="2"/>
  <c r="D19" i="2"/>
  <c r="E19" i="2"/>
  <c r="F19" i="2"/>
  <c r="G19" i="2"/>
  <c r="H19" i="2"/>
  <c r="B20" i="2"/>
  <c r="C20" i="2"/>
  <c r="D20" i="2"/>
  <c r="E20" i="2"/>
  <c r="F20" i="2"/>
  <c r="G20" i="2"/>
  <c r="H20" i="2"/>
  <c r="C3" i="2"/>
  <c r="D3" i="2"/>
  <c r="E3" i="2"/>
  <c r="F3" i="2"/>
  <c r="G3" i="2"/>
  <c r="H3" i="2"/>
  <c r="B3" i="2"/>
  <c r="I48" i="1" l="1"/>
  <c r="I20" i="2" s="1"/>
  <c r="H49" i="1"/>
  <c r="H21" i="2" s="1"/>
  <c r="G49" i="1" l="1"/>
  <c r="G21" i="2" s="1"/>
  <c r="E49" i="1"/>
  <c r="E21" i="2" s="1"/>
  <c r="C49" i="1"/>
  <c r="C21" i="2" s="1"/>
  <c r="I33" i="1" l="1"/>
  <c r="I5" i="2" s="1"/>
  <c r="I35" i="1"/>
  <c r="I7" i="2" s="1"/>
  <c r="I37" i="1"/>
  <c r="I9" i="2" s="1"/>
  <c r="I39" i="1"/>
  <c r="I11" i="2" s="1"/>
  <c r="I41" i="1"/>
  <c r="I13" i="2" s="1"/>
  <c r="I43" i="1"/>
  <c r="I15" i="2" s="1"/>
  <c r="I45" i="1"/>
  <c r="I17" i="2" s="1"/>
  <c r="I47" i="1"/>
  <c r="I19" i="2" s="1"/>
  <c r="D49" i="1"/>
  <c r="D21" i="2" s="1"/>
  <c r="F49" i="1"/>
  <c r="F21" i="2" s="1"/>
  <c r="I32" i="1"/>
  <c r="I4" i="2" s="1"/>
  <c r="I34" i="1"/>
  <c r="I6" i="2" s="1"/>
  <c r="I36" i="1"/>
  <c r="I8" i="2" s="1"/>
  <c r="I38" i="1"/>
  <c r="I10" i="2" s="1"/>
  <c r="I40" i="1"/>
  <c r="I12" i="2" s="1"/>
  <c r="I42" i="1"/>
  <c r="I14" i="2" s="1"/>
  <c r="I44" i="1"/>
  <c r="I16" i="2" s="1"/>
  <c r="I46" i="1"/>
  <c r="I18" i="2" s="1"/>
  <c r="I31" i="1"/>
  <c r="I3" i="2" s="1"/>
  <c r="B49" i="1"/>
  <c r="B21" i="2" s="1"/>
  <c r="I49" i="1" l="1"/>
  <c r="I21" i="2" s="1"/>
</calcChain>
</file>

<file path=xl/sharedStrings.xml><?xml version="1.0" encoding="utf-8"?>
<sst xmlns="http://schemas.openxmlformats.org/spreadsheetml/2006/main" count="51" uniqueCount="22">
  <si>
    <t>Year</t>
  </si>
  <si>
    <t>2031-35</t>
  </si>
  <si>
    <t>2036-40</t>
  </si>
  <si>
    <t>€m</t>
  </si>
  <si>
    <t>2041-45</t>
  </si>
  <si>
    <t>2051-53</t>
  </si>
  <si>
    <t>2046-50</t>
  </si>
  <si>
    <t>Note that the figures in the table are unaudited figures and include the effect of currency hedging transactions. Rounding can affect totals.</t>
  </si>
  <si>
    <t>Floating Rate Bonds</t>
  </si>
  <si>
    <t xml:space="preserve">Total </t>
  </si>
  <si>
    <t>UK Bilateral</t>
  </si>
  <si>
    <t>Fixed Rate/Amortising  Bonds *</t>
  </si>
  <si>
    <t>EFSF ***</t>
  </si>
  <si>
    <t>EFSM ****</t>
  </si>
  <si>
    <t xml:space="preserve">*** EFSF loans reflect the maturity extensions agreed in June 2013. </t>
  </si>
  <si>
    <t xml:space="preserve">* Includes NTMA Repo activity. Amortising bonds are adjusted by sink factor. </t>
  </si>
  <si>
    <t xml:space="preserve">**** EFSM loans are also subject to extension, such that their original aggregated weighted average maturity will be a maximum of 19.5 years. It is not expected that Ireland will have to refinance any of its EFSM loans before 2027. However the revised maturity dates of individual EFSM loans will only be determined as they approach their original maturity dates. The table and graph above reflect both original and revised maturity dates of individual EFSM loans. </t>
  </si>
  <si>
    <t xml:space="preserve">** Inflation linked bonds adjusted for month-end value. </t>
  </si>
  <si>
    <t>Inflation Linked Bond **</t>
  </si>
  <si>
    <t>Other MLT</t>
  </si>
  <si>
    <t>€</t>
  </si>
  <si>
    <t>2054+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</si>
</sst>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_-;\-* #,##0_-;_-* &quot;-&quot;??_-;_-@_-"/>
    <numFmt numFmtId="165" formatCode="#,##0;\(#,##0\)"/>
    <numFmt numFmtId="166" formatCode="#,##0;\(#,##0\);&quot; &quot;"/>
  </numFmts>
  <fonts count="25" x14ac:knownFonts="1">
    <font>
      <sz val="11"/>
      <color theme="1"/>
      <name val="Calibri"/>
      <family val="2"/>
      <scheme val="minor"/>
    </font>
    <font>
      <sz val="11"/>
      <color theme="1"/>
      <name val="Calibri"/>
      <family val="2"/>
      <scheme val="minor"/>
    </font>
    <font>
      <b/>
      <sz val="18"/>
      <color rgb="FF000000"/>
      <name val="Calibri"/>
      <family val="2"/>
    </font>
    <font>
      <b/>
      <sz val="11"/>
      <name val="Calibri"/>
      <family val="2"/>
      <scheme val="minor"/>
    </font>
    <font>
      <sz val="11"/>
      <color rgb="FF000000"/>
      <name val="Calibri"/>
      <family val="2"/>
    </font>
    <font>
      <sz val="10"/>
      <color rgb="FF000000"/>
      <name val="Calibri"/>
      <family val="2"/>
    </font>
    <font>
      <sz val="10"/>
      <color theme="1"/>
      <name val="Calibri"/>
      <family val="2"/>
      <scheme val="minor"/>
    </font>
    <font>
      <b/>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9.9"/>
      <color rgb="FF202020"/>
      <name val="Arial"/>
      <family val="2"/>
    </font>
    <font>
      <sz val="11"/>
      <name val="Calibri"/>
      <family val="2"/>
      <scheme val="minor"/>
    </font>
  </fonts>
  <fills count="42">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solid">
        <fgColor rgb="FFB07BD7"/>
        <bgColor indexed="64"/>
      </patternFill>
    </fill>
    <fill>
      <patternFill patternType="darkUp">
        <fgColor rgb="FFFFABAB"/>
        <bgColor theme="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249977111117893"/>
        <bgColor indexed="64"/>
      </patternFill>
    </fill>
    <fill>
      <patternFill patternType="solid">
        <fgColor theme="5"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theme="9"/>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medium">
        <color rgb="FFFF0000"/>
      </left>
      <right/>
      <top style="medium">
        <color rgb="FFFF0000"/>
      </top>
      <bottom/>
      <diagonal/>
    </border>
    <border>
      <left style="medium">
        <color indexed="64"/>
      </left>
      <right style="medium">
        <color indexed="64"/>
      </right>
      <top style="thin">
        <color indexed="64"/>
      </top>
      <bottom style="thin">
        <color indexed="64"/>
      </bottom>
      <diagonal/>
    </border>
  </borders>
  <cellStyleXfs count="43">
    <xf numFmtId="0" fontId="0" fillId="0" borderId="0"/>
    <xf numFmtId="43" fontId="1" fillId="0" borderId="0" applyFont="0" applyFill="0" applyBorder="0" applyAlignment="0" applyProtection="0"/>
    <xf numFmtId="0" fontId="8" fillId="0" borderId="0" applyNumberFormat="0" applyFill="0" applyBorder="0" applyAlignment="0" applyProtection="0"/>
    <xf numFmtId="0" fontId="9" fillId="0" borderId="11" applyNumberFormat="0" applyFill="0" applyAlignment="0" applyProtection="0"/>
    <xf numFmtId="0" fontId="10" fillId="0" borderId="12" applyNumberFormat="0" applyFill="0" applyAlignment="0" applyProtection="0"/>
    <xf numFmtId="0" fontId="11" fillId="0" borderId="13" applyNumberFormat="0" applyFill="0" applyAlignment="0" applyProtection="0"/>
    <xf numFmtId="0" fontId="11" fillId="0" borderId="0" applyNumberFormat="0" applyFill="0" applyBorder="0" applyAlignment="0" applyProtection="0"/>
    <xf numFmtId="0" fontId="12" fillId="6" borderId="0" applyNumberFormat="0" applyBorder="0" applyAlignment="0" applyProtection="0"/>
    <xf numFmtId="0" fontId="13" fillId="7" borderId="0" applyNumberFormat="0" applyBorder="0" applyAlignment="0" applyProtection="0"/>
    <xf numFmtId="0" fontId="14" fillId="8" borderId="0" applyNumberFormat="0" applyBorder="0" applyAlignment="0" applyProtection="0"/>
    <xf numFmtId="0" fontId="15" fillId="9" borderId="14" applyNumberFormat="0" applyAlignment="0" applyProtection="0"/>
    <xf numFmtId="0" fontId="16" fillId="10" borderId="15" applyNumberFormat="0" applyAlignment="0" applyProtection="0"/>
    <xf numFmtId="0" fontId="17" fillId="10" borderId="14" applyNumberFormat="0" applyAlignment="0" applyProtection="0"/>
    <xf numFmtId="0" fontId="18" fillId="0" borderId="16" applyNumberFormat="0" applyFill="0" applyAlignment="0" applyProtection="0"/>
    <xf numFmtId="0" fontId="19" fillId="11" borderId="17" applyNumberFormat="0" applyAlignment="0" applyProtection="0"/>
    <xf numFmtId="0" fontId="20" fillId="0" borderId="0" applyNumberFormat="0" applyFill="0" applyBorder="0" applyAlignment="0" applyProtection="0"/>
    <xf numFmtId="0" fontId="1" fillId="12" borderId="18" applyNumberFormat="0" applyFont="0" applyAlignment="0" applyProtection="0"/>
    <xf numFmtId="0" fontId="21" fillId="0" borderId="0" applyNumberFormat="0" applyFill="0" applyBorder="0" applyAlignment="0" applyProtection="0"/>
    <xf numFmtId="0" fontId="7" fillId="0" borderId="19" applyNumberFormat="0" applyFill="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2" fillId="36" borderId="0" applyNumberFormat="0" applyBorder="0" applyAlignment="0" applyProtection="0"/>
  </cellStyleXfs>
  <cellXfs count="40">
    <xf numFmtId="0" fontId="0" fillId="0" borderId="0" xfId="0"/>
    <xf numFmtId="0" fontId="0" fillId="2" borderId="0" xfId="0" applyFill="1"/>
    <xf numFmtId="165" fontId="0" fillId="2" borderId="0" xfId="0" applyNumberFormat="1" applyFill="1"/>
    <xf numFmtId="0" fontId="0" fillId="2" borderId="0" xfId="0" applyFill="1" applyAlignment="1">
      <alignment vertical="center"/>
    </xf>
    <xf numFmtId="0" fontId="0" fillId="0" borderId="0" xfId="0" applyAlignment="1">
      <alignment vertical="center"/>
    </xf>
    <xf numFmtId="0" fontId="7" fillId="0" borderId="4" xfId="0" applyFont="1" applyBorder="1" applyAlignment="1">
      <alignment horizontal="center" wrapText="1"/>
    </xf>
    <xf numFmtId="0" fontId="7" fillId="0" borderId="6" xfId="0" applyFont="1" applyBorder="1" applyAlignment="1">
      <alignment horizontal="center" wrapText="1"/>
    </xf>
    <xf numFmtId="0" fontId="3" fillId="0" borderId="8" xfId="0" applyFont="1" applyFill="1" applyBorder="1" applyAlignment="1">
      <alignment horizontal="center" vertical="center" wrapText="1"/>
    </xf>
    <xf numFmtId="164" fontId="3" fillId="3" borderId="5" xfId="1" applyNumberFormat="1" applyFont="1" applyFill="1" applyBorder="1" applyAlignment="1">
      <alignment horizontal="center" vertical="center" wrapText="1"/>
    </xf>
    <xf numFmtId="164" fontId="3" fillId="4" borderId="5" xfId="1"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1" xfId="0" applyFont="1" applyFill="1" applyBorder="1" applyAlignment="1">
      <alignment horizontal="center"/>
    </xf>
    <xf numFmtId="0" fontId="0" fillId="0" borderId="1" xfId="0" applyFill="1" applyBorder="1" applyAlignment="1">
      <alignment horizontal="center"/>
    </xf>
    <xf numFmtId="0" fontId="3" fillId="0" borderId="10" xfId="0" applyFont="1" applyFill="1" applyBorder="1" applyAlignment="1">
      <alignment horizontal="center" vertical="center" wrapText="1"/>
    </xf>
    <xf numFmtId="0" fontId="0" fillId="0" borderId="7" xfId="0" applyFill="1" applyBorder="1" applyAlignment="1">
      <alignment horizontal="center"/>
    </xf>
    <xf numFmtId="0" fontId="5" fillId="0" borderId="0" xfId="0" applyFont="1" applyFill="1" applyBorder="1" applyAlignment="1">
      <alignment vertical="top"/>
    </xf>
    <xf numFmtId="164" fontId="3" fillId="37" borderId="5" xfId="1" applyNumberFormat="1" applyFont="1" applyFill="1" applyBorder="1" applyAlignment="1">
      <alignment horizontal="center" vertical="center" wrapText="1"/>
    </xf>
    <xf numFmtId="164" fontId="3" fillId="38" borderId="5" xfId="1" applyNumberFormat="1" applyFont="1" applyFill="1" applyBorder="1" applyAlignment="1">
      <alignment horizontal="center" vertical="center" wrapText="1"/>
    </xf>
    <xf numFmtId="0" fontId="4" fillId="2" borderId="3" xfId="0" applyFont="1" applyFill="1" applyBorder="1" applyAlignment="1">
      <alignment wrapText="1"/>
    </xf>
    <xf numFmtId="164" fontId="3" fillId="39" borderId="5" xfId="1" applyNumberFormat="1" applyFont="1" applyFill="1" applyBorder="1" applyAlignment="1">
      <alignment horizontal="center" vertical="center" wrapText="1"/>
    </xf>
    <xf numFmtId="164" fontId="0" fillId="0" borderId="0" xfId="1" applyNumberFormat="1" applyFont="1"/>
    <xf numFmtId="0" fontId="0" fillId="0" borderId="0" xfId="0" applyAlignment="1">
      <alignment horizontal="center"/>
    </xf>
    <xf numFmtId="166" fontId="0" fillId="40" borderId="2" xfId="0" applyNumberFormat="1" applyFont="1" applyFill="1" applyBorder="1" applyAlignment="1">
      <alignment horizontal="center"/>
    </xf>
    <xf numFmtId="0" fontId="23" fillId="0" borderId="0" xfId="0" applyFont="1"/>
    <xf numFmtId="166" fontId="0" fillId="40" borderId="6" xfId="0" applyNumberFormat="1" applyFont="1" applyFill="1" applyBorder="1" applyAlignment="1">
      <alignment horizontal="center"/>
    </xf>
    <xf numFmtId="166" fontId="0" fillId="40" borderId="20" xfId="0" applyNumberFormat="1" applyFont="1" applyFill="1" applyBorder="1" applyAlignment="1">
      <alignment horizontal="center"/>
    </xf>
    <xf numFmtId="166" fontId="0" fillId="40" borderId="21" xfId="0" applyNumberFormat="1" applyFont="1" applyFill="1" applyBorder="1" applyAlignment="1">
      <alignment horizontal="center"/>
    </xf>
    <xf numFmtId="0" fontId="6" fillId="0" borderId="0" xfId="0" applyFont="1" applyFill="1" applyAlignment="1">
      <alignment horizontal="left" vertical="center"/>
    </xf>
    <xf numFmtId="0" fontId="0" fillId="0" borderId="0" xfId="0" applyFill="1"/>
    <xf numFmtId="0" fontId="6" fillId="0" borderId="0" xfId="0" applyFont="1" applyFill="1" applyAlignment="1">
      <alignment horizontal="left" vertical="center"/>
    </xf>
    <xf numFmtId="166" fontId="0" fillId="40" borderId="22" xfId="0" applyNumberFormat="1" applyFont="1" applyFill="1" applyBorder="1" applyAlignment="1">
      <alignment horizontal="center"/>
    </xf>
    <xf numFmtId="0" fontId="3" fillId="5" borderId="23" xfId="0" applyFont="1" applyFill="1" applyBorder="1" applyAlignment="1">
      <alignment horizontal="center" vertical="center" wrapText="1"/>
    </xf>
    <xf numFmtId="0" fontId="7" fillId="0" borderId="7" xfId="0" applyFont="1" applyBorder="1" applyAlignment="1">
      <alignment horizontal="center" wrapText="1"/>
    </xf>
    <xf numFmtId="166" fontId="0" fillId="40" borderId="10" xfId="0" applyNumberFormat="1" applyFont="1" applyFill="1" applyBorder="1" applyAlignment="1">
      <alignment horizontal="center"/>
    </xf>
    <xf numFmtId="0" fontId="24" fillId="0" borderId="24" xfId="0" applyFont="1" applyFill="1" applyBorder="1" applyAlignment="1">
      <alignment horizontal="center"/>
    </xf>
    <xf numFmtId="164" fontId="3" fillId="41" borderId="5" xfId="1" applyNumberFormat="1" applyFont="1" applyFill="1" applyBorder="1" applyAlignment="1">
      <alignment horizontal="center" vertical="center" wrapText="1"/>
    </xf>
    <xf numFmtId="0" fontId="5" fillId="0" borderId="0" xfId="0" applyFont="1" applyFill="1" applyBorder="1" applyAlignment="1">
      <alignment horizontal="left" vertical="top" wrapText="1"/>
    </xf>
    <xf numFmtId="0" fontId="6" fillId="0" borderId="0" xfId="0" applyFont="1" applyFill="1" applyAlignment="1">
      <alignment horizontal="left" vertical="center" wrapText="1"/>
    </xf>
    <xf numFmtId="0" fontId="6" fillId="0" borderId="0" xfId="0" applyFont="1" applyFill="1" applyAlignment="1">
      <alignment horizontal="left" vertical="center"/>
    </xf>
    <xf numFmtId="0" fontId="2" fillId="2" borderId="0" xfId="0" applyFont="1" applyFill="1" applyAlignment="1">
      <alignment horizontal="center" vertical="center"/>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ustomBuiltin="1"/>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9" defaultPivotStyle="PivotStyleLight16"/>
  <colors>
    <mruColors>
      <color rgb="FFFF6D6D"/>
      <color rgb="FFFFABAB"/>
      <color rgb="FFFF3B3B"/>
      <color rgb="FFB07BD7"/>
      <color rgb="FF9E5ECE"/>
      <color rgb="FFF175D9"/>
      <color rgb="FFE2EA7C"/>
      <color rgb="FF00EA6A"/>
      <color rgb="FF9C5BCD"/>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IE" sz="1600"/>
              <a:t>Maturity Profile of Ireland’s Medium &amp; Long-Term Debt as</a:t>
            </a:r>
            <a:r>
              <a:rPr lang="en-IE" sz="1600" baseline="0"/>
              <a:t> at End-October 2019</a:t>
            </a:r>
          </a:p>
        </c:rich>
      </c:tx>
      <c:layout/>
      <c:overlay val="1"/>
    </c:title>
    <c:autoTitleDeleted val="0"/>
    <c:plotArea>
      <c:layout>
        <c:manualLayout>
          <c:layoutTarget val="inner"/>
          <c:xMode val="edge"/>
          <c:yMode val="edge"/>
          <c:x val="5.3640068704204819E-2"/>
          <c:y val="9.419221888002885E-2"/>
          <c:w val="0.90625355596305046"/>
          <c:h val="0.71849450965469164"/>
        </c:manualLayout>
      </c:layout>
      <c:barChart>
        <c:barDir val="col"/>
        <c:grouping val="stacked"/>
        <c:varyColors val="0"/>
        <c:ser>
          <c:idx val="0"/>
          <c:order val="0"/>
          <c:tx>
            <c:strRef>
              <c:f>'Graph &amp; table'!$B$29</c:f>
              <c:strCache>
                <c:ptCount val="1"/>
                <c:pt idx="0">
                  <c:v>Fixed Rate/Amortising  Bonds *</c:v>
                </c:pt>
              </c:strCache>
            </c:strRef>
          </c:tx>
          <c:spPr>
            <a:solidFill>
              <a:schemeClr val="accent5">
                <a:lumMod val="50000"/>
              </a:schemeClr>
            </a:solidFill>
            <a:ln w="9525">
              <a:solidFill>
                <a:srgbClr val="00B0F0"/>
              </a:solidFill>
            </a:ln>
          </c:spPr>
          <c:invertIfNegative val="0"/>
          <c:cat>
            <c:strRef>
              <c:f>'Graph &amp; table'!$A$31:$A$48</c:f>
              <c:strCache>
                <c:ptCount val="18"/>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2031-35</c:v>
                </c:pt>
                <c:pt idx="13">
                  <c:v>2036-40</c:v>
                </c:pt>
                <c:pt idx="14">
                  <c:v>2041-45</c:v>
                </c:pt>
                <c:pt idx="15">
                  <c:v>2046-50</c:v>
                </c:pt>
                <c:pt idx="16">
                  <c:v>2051-53</c:v>
                </c:pt>
                <c:pt idx="17">
                  <c:v>2054+</c:v>
                </c:pt>
              </c:strCache>
            </c:strRef>
          </c:cat>
          <c:val>
            <c:numRef>
              <c:f>'Graph &amp; table'!$B$31:$B$48</c:f>
              <c:numCache>
                <c:formatCode>#,##0;\(#,##0\);" "</c:formatCode>
                <c:ptCount val="18"/>
                <c:pt idx="0">
                  <c:v>434.47</c:v>
                </c:pt>
                <c:pt idx="1">
                  <c:v>17099.479135003399</c:v>
                </c:pt>
                <c:pt idx="2">
                  <c:v>20.7309518337157</c:v>
                </c:pt>
                <c:pt idx="3">
                  <c:v>11949.690932364401</c:v>
                </c:pt>
                <c:pt idx="4">
                  <c:v>7029.1505511621599</c:v>
                </c:pt>
                <c:pt idx="5">
                  <c:v>8055.5269330332403</c:v>
                </c:pt>
                <c:pt idx="6">
                  <c:v>11516.3643658129</c:v>
                </c:pt>
                <c:pt idx="7">
                  <c:v>11346.279703886601</c:v>
                </c:pt>
                <c:pt idx="8">
                  <c:v>29.1366041909302</c:v>
                </c:pt>
                <c:pt idx="9">
                  <c:v>8342.4001117100888</c:v>
                </c:pt>
                <c:pt idx="10">
                  <c:v>7709.56741502143</c:v>
                </c:pt>
                <c:pt idx="11">
                  <c:v>9424.7064810205411</c:v>
                </c:pt>
                <c:pt idx="12">
                  <c:v>9516.0832851959003</c:v>
                </c:pt>
                <c:pt idx="13">
                  <c:v>5821.5762783504397</c:v>
                </c:pt>
                <c:pt idx="14">
                  <c:v>8659.9828288347799</c:v>
                </c:pt>
                <c:pt idx="15">
                  <c:v>4016.10634928836</c:v>
                </c:pt>
                <c:pt idx="16">
                  <c:v>0</c:v>
                </c:pt>
              </c:numCache>
            </c:numRef>
          </c:val>
        </c:ser>
        <c:ser>
          <c:idx val="6"/>
          <c:order val="1"/>
          <c:tx>
            <c:strRef>
              <c:f>'Graph &amp; table'!$C$29</c:f>
              <c:strCache>
                <c:ptCount val="1"/>
                <c:pt idx="0">
                  <c:v>Inflation Linked Bond **</c:v>
                </c:pt>
              </c:strCache>
            </c:strRef>
          </c:tx>
          <c:spPr>
            <a:ln>
              <a:solidFill>
                <a:schemeClr val="accent1">
                  <a:lumMod val="60000"/>
                  <a:lumOff val="40000"/>
                </a:schemeClr>
              </a:solidFill>
            </a:ln>
          </c:spPr>
          <c:invertIfNegative val="0"/>
          <c:cat>
            <c:strRef>
              <c:f>'Graph &amp; table'!$A$31:$A$48</c:f>
              <c:strCache>
                <c:ptCount val="18"/>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2031-35</c:v>
                </c:pt>
                <c:pt idx="13">
                  <c:v>2036-40</c:v>
                </c:pt>
                <c:pt idx="14">
                  <c:v>2041-45</c:v>
                </c:pt>
                <c:pt idx="15">
                  <c:v>2046-50</c:v>
                </c:pt>
                <c:pt idx="16">
                  <c:v>2051-53</c:v>
                </c:pt>
                <c:pt idx="17">
                  <c:v>2054+</c:v>
                </c:pt>
              </c:strCache>
            </c:strRef>
          </c:cat>
          <c:val>
            <c:numRef>
              <c:f>'Graph &amp; table'!$C$31:$C$48</c:f>
              <c:numCache>
                <c:formatCode>#,##0;\(#,##0\);" "</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625.17633999999998</c:v>
                </c:pt>
                <c:pt idx="14">
                  <c:v>306.60000000000002</c:v>
                </c:pt>
                <c:pt idx="15">
                  <c:v>0</c:v>
                </c:pt>
                <c:pt idx="16">
                  <c:v>0</c:v>
                </c:pt>
              </c:numCache>
            </c:numRef>
          </c:val>
        </c:ser>
        <c:ser>
          <c:idx val="5"/>
          <c:order val="2"/>
          <c:tx>
            <c:strRef>
              <c:f>'Graph &amp; table'!$D$29</c:f>
              <c:strCache>
                <c:ptCount val="1"/>
                <c:pt idx="0">
                  <c:v>Floating Rate Bonds</c:v>
                </c:pt>
              </c:strCache>
            </c:strRef>
          </c:tx>
          <c:spPr>
            <a:solidFill>
              <a:schemeClr val="accent2">
                <a:lumMod val="75000"/>
              </a:schemeClr>
            </a:solidFill>
            <a:ln>
              <a:solidFill>
                <a:schemeClr val="bg1">
                  <a:lumMod val="75000"/>
                </a:schemeClr>
              </a:solidFill>
            </a:ln>
          </c:spPr>
          <c:invertIfNegative val="0"/>
          <c:cat>
            <c:strRef>
              <c:f>'Graph &amp; table'!$A$31:$A$48</c:f>
              <c:strCache>
                <c:ptCount val="18"/>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2031-35</c:v>
                </c:pt>
                <c:pt idx="13">
                  <c:v>2036-40</c:v>
                </c:pt>
                <c:pt idx="14">
                  <c:v>2041-45</c:v>
                </c:pt>
                <c:pt idx="15">
                  <c:v>2046-50</c:v>
                </c:pt>
                <c:pt idx="16">
                  <c:v>2051-53</c:v>
                </c:pt>
                <c:pt idx="17">
                  <c:v>2054+</c:v>
                </c:pt>
              </c:strCache>
            </c:strRef>
          </c:cat>
          <c:val>
            <c:numRef>
              <c:f>'Graph &amp; table'!$D$31:$D$48</c:f>
              <c:numCache>
                <c:formatCode>#,##0;\(#,##0\);" "</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9034</c:v>
                </c:pt>
              </c:numCache>
            </c:numRef>
          </c:val>
        </c:ser>
        <c:ser>
          <c:idx val="4"/>
          <c:order val="3"/>
          <c:tx>
            <c:v>UK Bilateral</c:v>
          </c:tx>
          <c:spPr>
            <a:solidFill>
              <a:srgbClr val="00B050"/>
            </a:solidFill>
            <a:ln>
              <a:solidFill>
                <a:srgbClr val="00B050"/>
              </a:solidFill>
            </a:ln>
          </c:spPr>
          <c:invertIfNegative val="0"/>
          <c:cat>
            <c:strRef>
              <c:f>'Graph &amp; table'!$A$31:$A$48</c:f>
              <c:strCache>
                <c:ptCount val="18"/>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2031-35</c:v>
                </c:pt>
                <c:pt idx="13">
                  <c:v>2036-40</c:v>
                </c:pt>
                <c:pt idx="14">
                  <c:v>2041-45</c:v>
                </c:pt>
                <c:pt idx="15">
                  <c:v>2046-50</c:v>
                </c:pt>
                <c:pt idx="16">
                  <c:v>2051-53</c:v>
                </c:pt>
                <c:pt idx="17">
                  <c:v>2054+</c:v>
                </c:pt>
              </c:strCache>
            </c:strRef>
          </c:cat>
          <c:val>
            <c:numRef>
              <c:f>'Graph &amp; table'!$E$31:$E$48</c:f>
              <c:numCache>
                <c:formatCode>#,##0;\(#,##0\);" "</c:formatCode>
                <c:ptCount val="18"/>
                <c:pt idx="0">
                  <c:v>0</c:v>
                </c:pt>
                <c:pt idx="1">
                  <c:v>1875.79527792265</c:v>
                </c:pt>
                <c:pt idx="2">
                  <c:v>482.61545824000001</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ser>
          <c:idx val="1"/>
          <c:order val="4"/>
          <c:tx>
            <c:v>EFSF**</c:v>
          </c:tx>
          <c:spPr>
            <a:solidFill>
              <a:srgbClr val="B07BD7"/>
            </a:solidFill>
            <a:ln w="9525">
              <a:solidFill>
                <a:srgbClr val="B07BD7"/>
              </a:solidFill>
            </a:ln>
          </c:spPr>
          <c:invertIfNegative val="0"/>
          <c:cat>
            <c:strRef>
              <c:f>'Graph &amp; table'!$A$31:$A$48</c:f>
              <c:strCache>
                <c:ptCount val="18"/>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2031-35</c:v>
                </c:pt>
                <c:pt idx="13">
                  <c:v>2036-40</c:v>
                </c:pt>
                <c:pt idx="14">
                  <c:v>2041-45</c:v>
                </c:pt>
                <c:pt idx="15">
                  <c:v>2046-50</c:v>
                </c:pt>
                <c:pt idx="16">
                  <c:v>2051-53</c:v>
                </c:pt>
                <c:pt idx="17">
                  <c:v>2054+</c:v>
                </c:pt>
              </c:strCache>
            </c:strRef>
          </c:cat>
          <c:val>
            <c:numRef>
              <c:f>'Graph &amp; table'!$F$31:$F$48</c:f>
              <c:numCache>
                <c:formatCode>#,##0;\(#,##0\);" "</c:formatCode>
                <c:ptCount val="18"/>
                <c:pt idx="0">
                  <c:v>0</c:v>
                </c:pt>
                <c:pt idx="1">
                  <c:v>0</c:v>
                </c:pt>
                <c:pt idx="2">
                  <c:v>0</c:v>
                </c:pt>
                <c:pt idx="3">
                  <c:v>0</c:v>
                </c:pt>
                <c:pt idx="4">
                  <c:v>0</c:v>
                </c:pt>
                <c:pt idx="5">
                  <c:v>0</c:v>
                </c:pt>
                <c:pt idx="6">
                  <c:v>0</c:v>
                </c:pt>
                <c:pt idx="7">
                  <c:v>0</c:v>
                </c:pt>
                <c:pt idx="8">
                  <c:v>0</c:v>
                </c:pt>
                <c:pt idx="9">
                  <c:v>0</c:v>
                </c:pt>
                <c:pt idx="10">
                  <c:v>2070</c:v>
                </c:pt>
                <c:pt idx="11">
                  <c:v>1900</c:v>
                </c:pt>
                <c:pt idx="12">
                  <c:v>12840.668852159999</c:v>
                </c:pt>
                <c:pt idx="13">
                  <c:v>0</c:v>
                </c:pt>
                <c:pt idx="14">
                  <c:v>1600</c:v>
                </c:pt>
                <c:pt idx="15">
                  <c:v>0</c:v>
                </c:pt>
                <c:pt idx="16">
                  <c:v>0</c:v>
                </c:pt>
              </c:numCache>
            </c:numRef>
          </c:val>
        </c:ser>
        <c:ser>
          <c:idx val="2"/>
          <c:order val="5"/>
          <c:tx>
            <c:v>EFSM***</c:v>
          </c:tx>
          <c:spPr>
            <a:pattFill prst="wdUpDiag">
              <a:fgClr>
                <a:schemeClr val="bg1"/>
              </a:fgClr>
              <a:bgClr>
                <a:srgbClr val="FF0000"/>
              </a:bgClr>
            </a:pattFill>
            <a:ln>
              <a:solidFill>
                <a:srgbClr val="FF0000"/>
              </a:solidFill>
            </a:ln>
          </c:spPr>
          <c:invertIfNegative val="0"/>
          <c:cat>
            <c:strRef>
              <c:f>'Graph &amp; table'!$A$31:$A$48</c:f>
              <c:strCache>
                <c:ptCount val="18"/>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2031-35</c:v>
                </c:pt>
                <c:pt idx="13">
                  <c:v>2036-40</c:v>
                </c:pt>
                <c:pt idx="14">
                  <c:v>2041-45</c:v>
                </c:pt>
                <c:pt idx="15">
                  <c:v>2046-50</c:v>
                </c:pt>
                <c:pt idx="16">
                  <c:v>2051-53</c:v>
                </c:pt>
                <c:pt idx="17">
                  <c:v>2054+</c:v>
                </c:pt>
              </c:strCache>
            </c:strRef>
          </c:cat>
          <c:val>
            <c:numRef>
              <c:f>'Graph &amp; table'!$G$31:$G$48</c:f>
              <c:numCache>
                <c:formatCode>#,##0;\(#,##0\);" "</c:formatCode>
                <c:ptCount val="18"/>
                <c:pt idx="0">
                  <c:v>0</c:v>
                </c:pt>
                <c:pt idx="1">
                  <c:v>0</c:v>
                </c:pt>
                <c:pt idx="2">
                  <c:v>3000</c:v>
                </c:pt>
                <c:pt idx="3">
                  <c:v>0</c:v>
                </c:pt>
                <c:pt idx="4">
                  <c:v>2000</c:v>
                </c:pt>
                <c:pt idx="5">
                  <c:v>800</c:v>
                </c:pt>
                <c:pt idx="6">
                  <c:v>2400</c:v>
                </c:pt>
                <c:pt idx="7">
                  <c:v>2000</c:v>
                </c:pt>
                <c:pt idx="8">
                  <c:v>1000</c:v>
                </c:pt>
                <c:pt idx="9">
                  <c:v>2300</c:v>
                </c:pt>
                <c:pt idx="10">
                  <c:v>1000</c:v>
                </c:pt>
                <c:pt idx="11">
                  <c:v>0</c:v>
                </c:pt>
                <c:pt idx="12">
                  <c:v>6500</c:v>
                </c:pt>
                <c:pt idx="13">
                  <c:v>0</c:v>
                </c:pt>
                <c:pt idx="14">
                  <c:v>1500</c:v>
                </c:pt>
                <c:pt idx="15">
                  <c:v>0</c:v>
                </c:pt>
                <c:pt idx="16">
                  <c:v>0</c:v>
                </c:pt>
              </c:numCache>
            </c:numRef>
          </c:val>
        </c:ser>
        <c:ser>
          <c:idx val="3"/>
          <c:order val="6"/>
          <c:tx>
            <c:strRef>
              <c:f>'Graph &amp; table'!$H$29</c:f>
              <c:strCache>
                <c:ptCount val="1"/>
                <c:pt idx="0">
                  <c:v>Other MLT</c:v>
                </c:pt>
              </c:strCache>
            </c:strRef>
          </c:tx>
          <c:spPr>
            <a:solidFill>
              <a:schemeClr val="accent6"/>
            </a:solidFill>
            <a:ln w="9525">
              <a:solidFill>
                <a:schemeClr val="accent6"/>
              </a:solidFill>
            </a:ln>
          </c:spPr>
          <c:invertIfNegative val="0"/>
          <c:cat>
            <c:strRef>
              <c:f>'Graph &amp; table'!$A$31:$A$48</c:f>
              <c:strCache>
                <c:ptCount val="18"/>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2031-35</c:v>
                </c:pt>
                <c:pt idx="13">
                  <c:v>2036-40</c:v>
                </c:pt>
                <c:pt idx="14">
                  <c:v>2041-45</c:v>
                </c:pt>
                <c:pt idx="15">
                  <c:v>2046-50</c:v>
                </c:pt>
                <c:pt idx="16">
                  <c:v>2051-53</c:v>
                </c:pt>
                <c:pt idx="17">
                  <c:v>2054+</c:v>
                </c:pt>
              </c:strCache>
            </c:strRef>
          </c:cat>
          <c:val>
            <c:numRef>
              <c:f>'Graph &amp; table'!$H$31:$H$48</c:f>
              <c:numCache>
                <c:formatCode>#,##0;\(#,##0\);" "</c:formatCode>
                <c:ptCount val="18"/>
                <c:pt idx="1">
                  <c:v>1.3333333300000001</c:v>
                </c:pt>
                <c:pt idx="2">
                  <c:v>2.7333333299999998</c:v>
                </c:pt>
                <c:pt idx="3">
                  <c:v>2.7333333299999998</c:v>
                </c:pt>
                <c:pt idx="4">
                  <c:v>2.7333333299999998</c:v>
                </c:pt>
                <c:pt idx="5">
                  <c:v>219.73333332999999</c:v>
                </c:pt>
                <c:pt idx="6">
                  <c:v>102.73333332999999</c:v>
                </c:pt>
                <c:pt idx="7">
                  <c:v>2.7333333299999998</c:v>
                </c:pt>
                <c:pt idx="8">
                  <c:v>202.73333332999999</c:v>
                </c:pt>
                <c:pt idx="9">
                  <c:v>452.73333332999999</c:v>
                </c:pt>
                <c:pt idx="10">
                  <c:v>82.733333329999994</c:v>
                </c:pt>
                <c:pt idx="11">
                  <c:v>107.73333332999999</c:v>
                </c:pt>
                <c:pt idx="12">
                  <c:v>757.33333331999995</c:v>
                </c:pt>
                <c:pt idx="13">
                  <c:v>0</c:v>
                </c:pt>
                <c:pt idx="14">
                  <c:v>0</c:v>
                </c:pt>
                <c:pt idx="15">
                  <c:v>0</c:v>
                </c:pt>
                <c:pt idx="16">
                  <c:v>0</c:v>
                </c:pt>
                <c:pt idx="17">
                  <c:v>505</c:v>
                </c:pt>
              </c:numCache>
            </c:numRef>
          </c:val>
        </c:ser>
        <c:dLbls>
          <c:showLegendKey val="0"/>
          <c:showVal val="0"/>
          <c:showCatName val="0"/>
          <c:showSerName val="0"/>
          <c:showPercent val="0"/>
          <c:showBubbleSize val="0"/>
        </c:dLbls>
        <c:gapWidth val="150"/>
        <c:overlap val="100"/>
        <c:axId val="561317760"/>
        <c:axId val="561319296"/>
      </c:barChart>
      <c:catAx>
        <c:axId val="561317760"/>
        <c:scaling>
          <c:orientation val="minMax"/>
        </c:scaling>
        <c:delete val="0"/>
        <c:axPos val="b"/>
        <c:majorTickMark val="out"/>
        <c:minorTickMark val="none"/>
        <c:tickLblPos val="nextTo"/>
        <c:crossAx val="561319296"/>
        <c:crossesAt val="0"/>
        <c:auto val="1"/>
        <c:lblAlgn val="ctr"/>
        <c:lblOffset val="100"/>
        <c:noMultiLvlLbl val="0"/>
      </c:catAx>
      <c:valAx>
        <c:axId val="561319296"/>
        <c:scaling>
          <c:orientation val="minMax"/>
        </c:scaling>
        <c:delete val="0"/>
        <c:axPos val="l"/>
        <c:majorGridlines/>
        <c:title>
          <c:tx>
            <c:rich>
              <a:bodyPr rot="0" vert="horz"/>
              <a:lstStyle/>
              <a:p>
                <a:pPr>
                  <a:defRPr sz="1200" b="1"/>
                </a:pPr>
                <a:r>
                  <a:rPr lang="en-IE" sz="1200" b="1"/>
                  <a:t>€ bn</a:t>
                </a:r>
              </a:p>
            </c:rich>
          </c:tx>
          <c:layout>
            <c:manualLayout>
              <c:xMode val="edge"/>
              <c:yMode val="edge"/>
              <c:x val="1.8941081758614774E-2"/>
              <c:y val="1.809454184755304E-2"/>
            </c:manualLayout>
          </c:layout>
          <c:overlay val="0"/>
        </c:title>
        <c:numFmt formatCode="0" sourceLinked="0"/>
        <c:majorTickMark val="out"/>
        <c:minorTickMark val="none"/>
        <c:tickLblPos val="nextTo"/>
        <c:txPr>
          <a:bodyPr/>
          <a:lstStyle/>
          <a:p>
            <a:pPr>
              <a:defRPr sz="1200"/>
            </a:pPr>
            <a:endParaRPr lang="en-US"/>
          </a:p>
        </c:txPr>
        <c:crossAx val="561317760"/>
        <c:crosses val="autoZero"/>
        <c:crossBetween val="between"/>
        <c:dispUnits>
          <c:builtInUnit val="thousands"/>
        </c:dispUnits>
      </c:valAx>
    </c:plotArea>
    <c:legend>
      <c:legendPos val="b"/>
      <c:layout/>
      <c:overlay val="0"/>
      <c:txPr>
        <a:bodyPr/>
        <a:lstStyle/>
        <a:p>
          <a:pPr>
            <a:defRPr sz="1200" b="1"/>
          </a:pPr>
          <a:endParaRPr lang="en-US"/>
        </a:p>
      </c:txPr>
    </c:legend>
    <c:plotVisOnly val="1"/>
    <c:dispBlanksAs val="gap"/>
    <c:showDLblsOverMax val="0"/>
  </c:chart>
  <c:printSettings>
    <c:headerFooter/>
    <c:pageMargins b="0.75000000000000333" l="0.70000000000000062" r="0.70000000000000062" t="0.75000000000000333"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47625</xdr:rowOff>
    </xdr:from>
    <xdr:to>
      <xdr:col>9</xdr:col>
      <xdr:colOff>1019175</xdr:colOff>
      <xdr:row>25</xdr:row>
      <xdr:rowOff>152400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FIN&amp;FOR\Weekly%20Reports\2019\10%20Oct%2019\31.1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FDM\Fiscal\DOF%20Monthly%20Management%20Reports\2019\10\Bonds%20&amp;%20MLT%20Debt%20WAM%20&amp;%20Eur%20Equiv%20IR%20end-Oct%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bt Statement"/>
      <sheetName val="Bonds"/>
      <sheetName val="Debt Service"/>
      <sheetName val="EBR"/>
      <sheetName val="Maturity Profile"/>
      <sheetName val="Maturity Profile LTD"/>
      <sheetName val="State Savings"/>
      <sheetName val="31.10.19"/>
    </sheetNames>
    <sheetDataSet>
      <sheetData sheetId="0"/>
      <sheetData sheetId="1">
        <row r="13">
          <cell r="B13">
            <v>560928581.97886598</v>
          </cell>
        </row>
      </sheetData>
      <sheetData sheetId="2"/>
      <sheetData sheetId="3"/>
      <sheetData sheetId="4">
        <row r="38">
          <cell r="B38">
            <v>-1356043891.1199999</v>
          </cell>
        </row>
      </sheetData>
      <sheetData sheetId="5"/>
      <sheetData sheetId="6">
        <row r="34">
          <cell r="B34">
            <v>434470000</v>
          </cell>
          <cell r="C34"/>
          <cell r="D34"/>
          <cell r="E34"/>
          <cell r="F34"/>
          <cell r="G34"/>
        </row>
        <row r="35">
          <cell r="B35">
            <v>17099479135.003401</v>
          </cell>
          <cell r="C35"/>
          <cell r="D35"/>
          <cell r="E35">
            <v>1875795277.9226501</v>
          </cell>
          <cell r="F35"/>
          <cell r="G35"/>
        </row>
        <row r="36">
          <cell r="B36">
            <v>20730951.8337157</v>
          </cell>
          <cell r="C36"/>
          <cell r="D36"/>
          <cell r="E36">
            <v>482615458.24000001</v>
          </cell>
          <cell r="F36"/>
          <cell r="G36">
            <v>3000000000</v>
          </cell>
        </row>
        <row r="37">
          <cell r="B37">
            <v>11949690932.364401</v>
          </cell>
          <cell r="C37"/>
          <cell r="D37"/>
          <cell r="E37"/>
          <cell r="F37"/>
          <cell r="G37"/>
        </row>
        <row r="38">
          <cell r="B38">
            <v>7029150551.1621599</v>
          </cell>
          <cell r="C38"/>
          <cell r="D38"/>
          <cell r="E38"/>
          <cell r="F38"/>
          <cell r="G38">
            <v>2000000000</v>
          </cell>
        </row>
        <row r="39">
          <cell r="B39">
            <v>8055526933.0332403</v>
          </cell>
          <cell r="C39"/>
          <cell r="D39"/>
          <cell r="E39"/>
          <cell r="F39"/>
          <cell r="G39">
            <v>800000000</v>
          </cell>
        </row>
        <row r="40">
          <cell r="B40">
            <v>11516364365.812901</v>
          </cell>
          <cell r="C40"/>
          <cell r="D40"/>
          <cell r="E40"/>
          <cell r="F40"/>
          <cell r="G40">
            <v>2400000000</v>
          </cell>
        </row>
        <row r="41">
          <cell r="B41">
            <v>11346279703.8866</v>
          </cell>
          <cell r="C41"/>
          <cell r="D41"/>
          <cell r="E41"/>
          <cell r="F41"/>
          <cell r="G41">
            <v>2000000000</v>
          </cell>
        </row>
        <row r="42">
          <cell r="B42">
            <v>29136604.190930199</v>
          </cell>
          <cell r="C42"/>
          <cell r="D42"/>
          <cell r="E42"/>
          <cell r="F42"/>
          <cell r="G42">
            <v>1000000000</v>
          </cell>
        </row>
        <row r="43">
          <cell r="B43">
            <v>8342400111.7100897</v>
          </cell>
          <cell r="C43"/>
          <cell r="D43"/>
          <cell r="E43"/>
          <cell r="F43"/>
          <cell r="G43">
            <v>2300000000</v>
          </cell>
        </row>
        <row r="44">
          <cell r="B44">
            <v>7709567415.02143</v>
          </cell>
          <cell r="C44"/>
          <cell r="D44"/>
          <cell r="E44"/>
          <cell r="F44">
            <v>2070000000</v>
          </cell>
          <cell r="G44">
            <v>1000000000</v>
          </cell>
        </row>
        <row r="45">
          <cell r="B45">
            <v>9424706481.0205402</v>
          </cell>
          <cell r="C45"/>
          <cell r="D45"/>
          <cell r="E45"/>
          <cell r="F45">
            <v>1900000000</v>
          </cell>
          <cell r="G45"/>
        </row>
        <row r="46">
          <cell r="B46">
            <v>9516083285.1959</v>
          </cell>
          <cell r="C46"/>
          <cell r="D46"/>
          <cell r="E46"/>
          <cell r="F46">
            <v>12840668852.16</v>
          </cell>
          <cell r="G46">
            <v>6500000000</v>
          </cell>
        </row>
        <row r="47">
          <cell r="B47">
            <v>5821576278.35044</v>
          </cell>
          <cell r="C47"/>
          <cell r="D47">
            <v>625176340</v>
          </cell>
          <cell r="E47"/>
          <cell r="F47"/>
          <cell r="G47"/>
        </row>
        <row r="48">
          <cell r="B48">
            <v>8659982828.8347797</v>
          </cell>
          <cell r="C48"/>
          <cell r="D48">
            <v>306600000</v>
          </cell>
          <cell r="E48"/>
          <cell r="F48">
            <v>1600000000</v>
          </cell>
          <cell r="G48">
            <v>1500000000</v>
          </cell>
        </row>
        <row r="49">
          <cell r="B49">
            <v>4016106349.2883601</v>
          </cell>
          <cell r="C49"/>
          <cell r="D49"/>
          <cell r="E49"/>
          <cell r="F49"/>
          <cell r="G49"/>
        </row>
        <row r="50">
          <cell r="B50"/>
          <cell r="C50">
            <v>9034000000</v>
          </cell>
          <cell r="D50"/>
          <cell r="E50"/>
          <cell r="F50"/>
          <cell r="G50"/>
        </row>
      </sheetData>
      <sheetData sheetId="7">
        <row r="6">
          <cell r="B6">
            <v>251240097.46000001</v>
          </cell>
        </row>
      </sheetData>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EUC Control checklist"/>
      <sheetName val="Updating "/>
      <sheetName val="Summary"/>
      <sheetName val="Bonds"/>
      <sheetName val="EFSF &amp; EFSM"/>
      <sheetName val="UK "/>
      <sheetName val="UK € equiv rate"/>
      <sheetName val="Other MLT"/>
      <sheetName val="Mat Profi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4">
          <cell r="AN4">
            <v>1.3333333300000001</v>
          </cell>
        </row>
        <row r="5">
          <cell r="AN5">
            <v>2.7333333299999998</v>
          </cell>
        </row>
        <row r="6">
          <cell r="AN6">
            <v>2.7333333299999998</v>
          </cell>
        </row>
        <row r="7">
          <cell r="AN7">
            <v>2.7333333299999998</v>
          </cell>
        </row>
        <row r="8">
          <cell r="AN8">
            <v>219.73333332999999</v>
          </cell>
        </row>
        <row r="9">
          <cell r="AN9">
            <v>102.73333332999999</v>
          </cell>
        </row>
        <row r="10">
          <cell r="AN10">
            <v>2.7333333299999998</v>
          </cell>
        </row>
        <row r="11">
          <cell r="AN11">
            <v>202.73333332999999</v>
          </cell>
        </row>
        <row r="12">
          <cell r="AN12">
            <v>452.73333332999999</v>
          </cell>
        </row>
        <row r="13">
          <cell r="AN13">
            <v>82.733333329999994</v>
          </cell>
        </row>
        <row r="14">
          <cell r="AN14">
            <v>107.73333332999999</v>
          </cell>
        </row>
        <row r="15">
          <cell r="AN15">
            <v>757.33333331999995</v>
          </cell>
        </row>
        <row r="20">
          <cell r="AN20">
            <v>505</v>
          </cell>
        </row>
      </sheetData>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8"/>
  <sheetViews>
    <sheetView showGridLines="0" tabSelected="1" topLeftCell="A13" zoomScale="85" zoomScaleNormal="85" workbookViewId="0">
      <selection activeCell="M18" sqref="M18"/>
    </sheetView>
  </sheetViews>
  <sheetFormatPr defaultColWidth="36" defaultRowHeight="15" zeroHeight="1" x14ac:dyDescent="0.25"/>
  <cols>
    <col min="1" max="1" width="12.140625" customWidth="1"/>
    <col min="2" max="3" width="21.42578125" customWidth="1"/>
    <col min="4" max="4" width="20.42578125" customWidth="1"/>
    <col min="5" max="5" width="16.5703125" customWidth="1"/>
    <col min="6" max="6" width="17.5703125" style="1" customWidth="1"/>
    <col min="7" max="8" width="19.7109375" style="1" customWidth="1"/>
    <col min="9" max="9" width="21.7109375" style="1" customWidth="1"/>
    <col min="10" max="10" width="15.5703125" style="1" customWidth="1"/>
    <col min="11" max="11" width="8.140625" style="1" bestFit="1" customWidth="1"/>
    <col min="12" max="12" width="36" hidden="1" customWidth="1"/>
  </cols>
  <sheetData>
    <row r="1" spans="1:11" ht="23.25" x14ac:dyDescent="0.25">
      <c r="A1" s="39"/>
      <c r="B1" s="39"/>
      <c r="C1" s="39"/>
      <c r="D1" s="39"/>
      <c r="E1" s="39"/>
      <c r="F1" s="39"/>
      <c r="G1" s="39"/>
      <c r="H1" s="39"/>
      <c r="I1" s="39"/>
      <c r="J1" s="39"/>
      <c r="K1"/>
    </row>
    <row r="2" spans="1:11" x14ac:dyDescent="0.25">
      <c r="A2" s="1"/>
      <c r="B2" s="1"/>
      <c r="C2" s="1"/>
      <c r="D2" s="1"/>
      <c r="E2" s="1"/>
      <c r="K2"/>
    </row>
    <row r="3" spans="1:11" x14ac:dyDescent="0.25">
      <c r="K3"/>
    </row>
    <row r="4" spans="1:11" x14ac:dyDescent="0.25">
      <c r="K4"/>
    </row>
    <row r="5" spans="1:11" x14ac:dyDescent="0.25">
      <c r="K5"/>
    </row>
    <row r="6" spans="1:11" x14ac:dyDescent="0.25">
      <c r="K6"/>
    </row>
    <row r="7" spans="1:11" x14ac:dyDescent="0.25">
      <c r="K7"/>
    </row>
    <row r="8" spans="1:11" x14ac:dyDescent="0.25">
      <c r="K8"/>
    </row>
    <row r="9" spans="1:11" x14ac:dyDescent="0.25">
      <c r="K9"/>
    </row>
    <row r="10" spans="1:11" x14ac:dyDescent="0.25">
      <c r="K10"/>
    </row>
    <row r="11" spans="1:11" x14ac:dyDescent="0.25">
      <c r="K11"/>
    </row>
    <row r="12" spans="1:11" x14ac:dyDescent="0.25">
      <c r="K12"/>
    </row>
    <row r="13" spans="1:11" x14ac:dyDescent="0.25">
      <c r="K13"/>
    </row>
    <row r="14" spans="1:11" x14ac:dyDescent="0.25">
      <c r="K14"/>
    </row>
    <row r="15" spans="1:11" x14ac:dyDescent="0.25">
      <c r="K15"/>
    </row>
    <row r="16" spans="1:11" x14ac:dyDescent="0.25">
      <c r="K16"/>
    </row>
    <row r="17" spans="1:12" x14ac:dyDescent="0.25"/>
    <row r="18" spans="1:12" x14ac:dyDescent="0.25"/>
    <row r="19" spans="1:12" x14ac:dyDescent="0.25"/>
    <row r="20" spans="1:12" x14ac:dyDescent="0.25"/>
    <row r="21" spans="1:12" x14ac:dyDescent="0.25"/>
    <row r="22" spans="1:12" x14ac:dyDescent="0.25"/>
    <row r="23" spans="1:12" x14ac:dyDescent="0.25">
      <c r="A23" s="1"/>
      <c r="B23" s="1"/>
      <c r="C23" s="1"/>
      <c r="D23" s="1"/>
      <c r="E23" s="1"/>
    </row>
    <row r="24" spans="1:12" x14ac:dyDescent="0.25">
      <c r="B24" s="1"/>
      <c r="C24" s="1"/>
      <c r="D24" s="1"/>
      <c r="E24" s="1"/>
    </row>
    <row r="25" spans="1:12" x14ac:dyDescent="0.25">
      <c r="A25" s="1"/>
      <c r="B25" s="1"/>
      <c r="C25" s="1"/>
      <c r="D25" s="1"/>
      <c r="E25" s="1"/>
    </row>
    <row r="26" spans="1:12" x14ac:dyDescent="0.25">
      <c r="A26" s="1"/>
      <c r="B26" s="1"/>
      <c r="C26" s="1"/>
      <c r="D26" s="1"/>
      <c r="E26" s="1"/>
    </row>
    <row r="27" spans="1:12" x14ac:dyDescent="0.25">
      <c r="A27" s="1"/>
      <c r="B27" s="1"/>
      <c r="C27" s="1"/>
      <c r="D27" s="1"/>
      <c r="E27" s="1"/>
    </row>
    <row r="28" spans="1:12" ht="15.75" thickBot="1" x14ac:dyDescent="0.3">
      <c r="A28" s="1"/>
      <c r="B28" s="1"/>
      <c r="C28" s="1"/>
      <c r="D28" s="1"/>
      <c r="E28" s="1"/>
    </row>
    <row r="29" spans="1:12" s="4" customFormat="1" ht="45.75" thickBot="1" x14ac:dyDescent="0.3">
      <c r="A29" s="7" t="s">
        <v>0</v>
      </c>
      <c r="B29" s="16" t="s">
        <v>11</v>
      </c>
      <c r="C29" s="19" t="s">
        <v>18</v>
      </c>
      <c r="D29" s="17" t="s">
        <v>8</v>
      </c>
      <c r="E29" s="8" t="s">
        <v>10</v>
      </c>
      <c r="F29" s="9" t="s">
        <v>12</v>
      </c>
      <c r="G29" s="31" t="s">
        <v>13</v>
      </c>
      <c r="H29" s="35" t="s">
        <v>19</v>
      </c>
      <c r="I29" s="10" t="s">
        <v>9</v>
      </c>
      <c r="J29" s="3"/>
    </row>
    <row r="30" spans="1:12" s="4" customFormat="1" ht="15.75" thickBot="1" x14ac:dyDescent="0.3">
      <c r="A30" s="13"/>
      <c r="B30" s="5" t="s">
        <v>3</v>
      </c>
      <c r="C30" s="5" t="s">
        <v>3</v>
      </c>
      <c r="D30" s="5" t="s">
        <v>3</v>
      </c>
      <c r="E30" s="5" t="s">
        <v>3</v>
      </c>
      <c r="F30" s="5" t="s">
        <v>3</v>
      </c>
      <c r="G30" s="5" t="s">
        <v>3</v>
      </c>
      <c r="H30" s="32" t="s">
        <v>20</v>
      </c>
      <c r="I30" s="6" t="s">
        <v>3</v>
      </c>
      <c r="J30" s="3"/>
      <c r="L30" s="4">
        <v>1000000</v>
      </c>
    </row>
    <row r="31" spans="1:12" x14ac:dyDescent="0.25">
      <c r="A31" s="11">
        <v>2019</v>
      </c>
      <c r="B31" s="22">
        <f>'[1]Maturity Profile LTD'!B34/$L$30</f>
        <v>434.47</v>
      </c>
      <c r="C31" s="22">
        <f>'[1]Maturity Profile LTD'!D34/$L$30</f>
        <v>0</v>
      </c>
      <c r="D31" s="22">
        <f>'[1]Maturity Profile LTD'!C34/$L$30</f>
        <v>0</v>
      </c>
      <c r="E31" s="22">
        <f>'[1]Maturity Profile LTD'!E34/$L$30</f>
        <v>0</v>
      </c>
      <c r="F31" s="22">
        <f>'[1]Maturity Profile LTD'!F34/$L$30</f>
        <v>0</v>
      </c>
      <c r="G31" s="22">
        <f>'[1]Maturity Profile LTD'!G34/$L$30</f>
        <v>0</v>
      </c>
      <c r="H31" s="30"/>
      <c r="I31" s="25">
        <f>SUM(B31:H31)</f>
        <v>434.47</v>
      </c>
      <c r="J31" s="2"/>
      <c r="K31"/>
    </row>
    <row r="32" spans="1:12" x14ac:dyDescent="0.25">
      <c r="A32" s="11">
        <v>2020</v>
      </c>
      <c r="B32" s="22">
        <f>'[1]Maturity Profile LTD'!B35/$L$30</f>
        <v>17099.479135003399</v>
      </c>
      <c r="C32" s="22">
        <f>'[1]Maturity Profile LTD'!D35/$L$30</f>
        <v>0</v>
      </c>
      <c r="D32" s="22">
        <f>'[1]Maturity Profile LTD'!C35/$L$30</f>
        <v>0</v>
      </c>
      <c r="E32" s="22">
        <f>'[1]Maturity Profile LTD'!E35/$L$30</f>
        <v>1875.79527792265</v>
      </c>
      <c r="F32" s="22">
        <f>'[1]Maturity Profile LTD'!F35/$L$30</f>
        <v>0</v>
      </c>
      <c r="G32" s="22">
        <f>'[1]Maturity Profile LTD'!G35/$L$30</f>
        <v>0</v>
      </c>
      <c r="H32" s="30">
        <f>'[2]Other MLT'!AN4</f>
        <v>1.3333333300000001</v>
      </c>
      <c r="I32" s="26">
        <f t="shared" ref="I32:I48" si="0">SUM(B32:H32)</f>
        <v>18976.60774625605</v>
      </c>
      <c r="J32" s="2"/>
      <c r="K32"/>
    </row>
    <row r="33" spans="1:11" x14ac:dyDescent="0.25">
      <c r="A33" s="11">
        <v>2021</v>
      </c>
      <c r="B33" s="22">
        <f>'[1]Maturity Profile LTD'!B36/$L$30</f>
        <v>20.7309518337157</v>
      </c>
      <c r="C33" s="22">
        <f>'[1]Maturity Profile LTD'!D36/$L$30</f>
        <v>0</v>
      </c>
      <c r="D33" s="22">
        <f>'[1]Maturity Profile LTD'!C36/$L$30</f>
        <v>0</v>
      </c>
      <c r="E33" s="22">
        <f>'[1]Maturity Profile LTD'!E36/$L$30</f>
        <v>482.61545824000001</v>
      </c>
      <c r="F33" s="22">
        <f>'[1]Maturity Profile LTD'!F36/$L$30</f>
        <v>0</v>
      </c>
      <c r="G33" s="22">
        <f>'[1]Maturity Profile LTD'!G36/$L$30</f>
        <v>3000</v>
      </c>
      <c r="H33" s="30">
        <f>'[2]Other MLT'!AN5</f>
        <v>2.7333333299999998</v>
      </c>
      <c r="I33" s="26">
        <f t="shared" si="0"/>
        <v>3506.0797434037154</v>
      </c>
      <c r="J33" s="2"/>
      <c r="K33"/>
    </row>
    <row r="34" spans="1:11" x14ac:dyDescent="0.25">
      <c r="A34" s="11">
        <v>2022</v>
      </c>
      <c r="B34" s="22">
        <f>'[1]Maturity Profile LTD'!B37/$L$30</f>
        <v>11949.690932364401</v>
      </c>
      <c r="C34" s="22">
        <f>'[1]Maturity Profile LTD'!D37/$L$30</f>
        <v>0</v>
      </c>
      <c r="D34" s="22">
        <f>'[1]Maturity Profile LTD'!C37/$L$30</f>
        <v>0</v>
      </c>
      <c r="E34" s="22">
        <f>'[1]Maturity Profile LTD'!E37/$L$30</f>
        <v>0</v>
      </c>
      <c r="F34" s="22">
        <f>'[1]Maturity Profile LTD'!F37/$L$30</f>
        <v>0</v>
      </c>
      <c r="G34" s="22">
        <f>'[1]Maturity Profile LTD'!G37/$L$30</f>
        <v>0</v>
      </c>
      <c r="H34" s="30">
        <f>'[2]Other MLT'!AN6</f>
        <v>2.7333333299999998</v>
      </c>
      <c r="I34" s="26">
        <f t="shared" si="0"/>
        <v>11952.424265694401</v>
      </c>
      <c r="J34" s="2"/>
      <c r="K34"/>
    </row>
    <row r="35" spans="1:11" x14ac:dyDescent="0.25">
      <c r="A35" s="11">
        <v>2023</v>
      </c>
      <c r="B35" s="22">
        <f>'[1]Maturity Profile LTD'!B38/$L$30</f>
        <v>7029.1505511621599</v>
      </c>
      <c r="C35" s="22">
        <f>'[1]Maturity Profile LTD'!D38/$L$30</f>
        <v>0</v>
      </c>
      <c r="D35" s="22">
        <f>'[1]Maturity Profile LTD'!C38/$L$30</f>
        <v>0</v>
      </c>
      <c r="E35" s="22">
        <f>'[1]Maturity Profile LTD'!E38/$L$30</f>
        <v>0</v>
      </c>
      <c r="F35" s="22">
        <f>'[1]Maturity Profile LTD'!F38/$L$30</f>
        <v>0</v>
      </c>
      <c r="G35" s="22">
        <f>'[1]Maturity Profile LTD'!G38/$L$30</f>
        <v>2000</v>
      </c>
      <c r="H35" s="30">
        <f>'[2]Other MLT'!AN7</f>
        <v>2.7333333299999998</v>
      </c>
      <c r="I35" s="26">
        <f t="shared" si="0"/>
        <v>9031.8838844921593</v>
      </c>
      <c r="J35" s="2"/>
      <c r="K35"/>
    </row>
    <row r="36" spans="1:11" x14ac:dyDescent="0.25">
      <c r="A36" s="11">
        <v>2024</v>
      </c>
      <c r="B36" s="22">
        <f>'[1]Maturity Profile LTD'!B39/$L$30</f>
        <v>8055.5269330332403</v>
      </c>
      <c r="C36" s="22">
        <f>'[1]Maturity Profile LTD'!D39/$L$30</f>
        <v>0</v>
      </c>
      <c r="D36" s="22">
        <f>'[1]Maturity Profile LTD'!C39/$L$30</f>
        <v>0</v>
      </c>
      <c r="E36" s="22">
        <f>'[1]Maturity Profile LTD'!E39/$L$30</f>
        <v>0</v>
      </c>
      <c r="F36" s="22">
        <f>'[1]Maturity Profile LTD'!F39/$L$30</f>
        <v>0</v>
      </c>
      <c r="G36" s="22">
        <f>'[1]Maturity Profile LTD'!G39/$L$30</f>
        <v>800</v>
      </c>
      <c r="H36" s="30">
        <f>'[2]Other MLT'!AN8</f>
        <v>219.73333332999999</v>
      </c>
      <c r="I36" s="26">
        <f t="shared" si="0"/>
        <v>9075.2602663632406</v>
      </c>
      <c r="J36" s="2"/>
      <c r="K36"/>
    </row>
    <row r="37" spans="1:11" x14ac:dyDescent="0.25">
      <c r="A37" s="11">
        <v>2025</v>
      </c>
      <c r="B37" s="22">
        <f>'[1]Maturity Profile LTD'!B40/$L$30</f>
        <v>11516.3643658129</v>
      </c>
      <c r="C37" s="22">
        <f>'[1]Maturity Profile LTD'!D40/$L$30</f>
        <v>0</v>
      </c>
      <c r="D37" s="22">
        <f>'[1]Maturity Profile LTD'!C40/$L$30</f>
        <v>0</v>
      </c>
      <c r="E37" s="22">
        <f>'[1]Maturity Profile LTD'!E40/$L$30</f>
        <v>0</v>
      </c>
      <c r="F37" s="22">
        <f>'[1]Maturity Profile LTD'!F40/$L$30</f>
        <v>0</v>
      </c>
      <c r="G37" s="22">
        <f>'[1]Maturity Profile LTD'!G40/$L$30</f>
        <v>2400</v>
      </c>
      <c r="H37" s="30">
        <f>'[2]Other MLT'!AN9</f>
        <v>102.73333332999999</v>
      </c>
      <c r="I37" s="26">
        <f t="shared" si="0"/>
        <v>14019.0976991429</v>
      </c>
      <c r="J37" s="2"/>
      <c r="K37"/>
    </row>
    <row r="38" spans="1:11" x14ac:dyDescent="0.25">
      <c r="A38" s="11">
        <v>2026</v>
      </c>
      <c r="B38" s="22">
        <f>'[1]Maturity Profile LTD'!B41/$L$30</f>
        <v>11346.279703886601</v>
      </c>
      <c r="C38" s="22">
        <f>'[1]Maturity Profile LTD'!D41/$L$30</f>
        <v>0</v>
      </c>
      <c r="D38" s="22">
        <f>'[1]Maturity Profile LTD'!C41/$L$30</f>
        <v>0</v>
      </c>
      <c r="E38" s="22">
        <f>'[1]Maturity Profile LTD'!E41/$L$30</f>
        <v>0</v>
      </c>
      <c r="F38" s="22">
        <f>'[1]Maturity Profile LTD'!F41/$L$30</f>
        <v>0</v>
      </c>
      <c r="G38" s="22">
        <f>'[1]Maturity Profile LTD'!G41/$L$30</f>
        <v>2000</v>
      </c>
      <c r="H38" s="30">
        <f>'[2]Other MLT'!AN10</f>
        <v>2.7333333299999998</v>
      </c>
      <c r="I38" s="26">
        <f t="shared" si="0"/>
        <v>13349.0130372166</v>
      </c>
      <c r="J38" s="2"/>
      <c r="K38"/>
    </row>
    <row r="39" spans="1:11" x14ac:dyDescent="0.25">
      <c r="A39" s="11">
        <v>2027</v>
      </c>
      <c r="B39" s="22">
        <f>'[1]Maturity Profile LTD'!B42/$L$30</f>
        <v>29.1366041909302</v>
      </c>
      <c r="C39" s="22">
        <f>'[1]Maturity Profile LTD'!D42/$L$30</f>
        <v>0</v>
      </c>
      <c r="D39" s="22">
        <f>'[1]Maturity Profile LTD'!C42/$L$30</f>
        <v>0</v>
      </c>
      <c r="E39" s="22">
        <f>'[1]Maturity Profile LTD'!E42/$L$30</f>
        <v>0</v>
      </c>
      <c r="F39" s="22">
        <f>'[1]Maturity Profile LTD'!F42/$L$30</f>
        <v>0</v>
      </c>
      <c r="G39" s="22">
        <f>'[1]Maturity Profile LTD'!G42/$L$30</f>
        <v>1000</v>
      </c>
      <c r="H39" s="30">
        <f>'[2]Other MLT'!AN11</f>
        <v>202.73333332999999</v>
      </c>
      <c r="I39" s="26">
        <f t="shared" si="0"/>
        <v>1231.8699375209303</v>
      </c>
      <c r="J39" s="2"/>
      <c r="K39"/>
    </row>
    <row r="40" spans="1:11" x14ac:dyDescent="0.25">
      <c r="A40" s="11">
        <v>2028</v>
      </c>
      <c r="B40" s="22">
        <f>'[1]Maturity Profile LTD'!B43/$L$30</f>
        <v>8342.4001117100888</v>
      </c>
      <c r="C40" s="22">
        <f>'[1]Maturity Profile LTD'!D43/$L$30</f>
        <v>0</v>
      </c>
      <c r="D40" s="22">
        <f>'[1]Maturity Profile LTD'!C43/$L$30</f>
        <v>0</v>
      </c>
      <c r="E40" s="22">
        <f>'[1]Maturity Profile LTD'!E43/$L$30</f>
        <v>0</v>
      </c>
      <c r="F40" s="22">
        <f>'[1]Maturity Profile LTD'!F43/$L$30</f>
        <v>0</v>
      </c>
      <c r="G40" s="22">
        <f>'[1]Maturity Profile LTD'!G43/$L$30</f>
        <v>2300</v>
      </c>
      <c r="H40" s="30">
        <f>'[2]Other MLT'!AN12</f>
        <v>452.73333332999999</v>
      </c>
      <c r="I40" s="26">
        <f t="shared" si="0"/>
        <v>11095.133445040088</v>
      </c>
      <c r="J40" s="2"/>
      <c r="K40"/>
    </row>
    <row r="41" spans="1:11" x14ac:dyDescent="0.25">
      <c r="A41" s="11">
        <v>2029</v>
      </c>
      <c r="B41" s="22">
        <f>'[1]Maturity Profile LTD'!B44/$L$30</f>
        <v>7709.56741502143</v>
      </c>
      <c r="C41" s="22">
        <f>'[1]Maturity Profile LTD'!D44/$L$30</f>
        <v>0</v>
      </c>
      <c r="D41" s="22">
        <f>'[1]Maturity Profile LTD'!C44/$L$30</f>
        <v>0</v>
      </c>
      <c r="E41" s="22">
        <f>'[1]Maturity Profile LTD'!E44/$L$30</f>
        <v>0</v>
      </c>
      <c r="F41" s="22">
        <f>'[1]Maturity Profile LTD'!F44/$L$30</f>
        <v>2070</v>
      </c>
      <c r="G41" s="22">
        <f>'[1]Maturity Profile LTD'!G44/$L$30</f>
        <v>1000</v>
      </c>
      <c r="H41" s="30">
        <f>'[2]Other MLT'!AN13</f>
        <v>82.733333329999994</v>
      </c>
      <c r="I41" s="26">
        <f t="shared" si="0"/>
        <v>10862.300748351428</v>
      </c>
      <c r="J41" s="2"/>
      <c r="K41"/>
    </row>
    <row r="42" spans="1:11" x14ac:dyDescent="0.25">
      <c r="A42" s="11">
        <v>2030</v>
      </c>
      <c r="B42" s="22">
        <f>'[1]Maturity Profile LTD'!B45/$L$30</f>
        <v>9424.7064810205411</v>
      </c>
      <c r="C42" s="22">
        <f>'[1]Maturity Profile LTD'!D45/$L$30</f>
        <v>0</v>
      </c>
      <c r="D42" s="22">
        <f>'[1]Maturity Profile LTD'!C45/$L$30</f>
        <v>0</v>
      </c>
      <c r="E42" s="22">
        <f>'[1]Maturity Profile LTD'!E45/$L$30</f>
        <v>0</v>
      </c>
      <c r="F42" s="22">
        <f>'[1]Maturity Profile LTD'!F45/$L$30</f>
        <v>1900</v>
      </c>
      <c r="G42" s="22">
        <f>'[1]Maturity Profile LTD'!G45/$L$30</f>
        <v>0</v>
      </c>
      <c r="H42" s="30">
        <f>'[2]Other MLT'!AN14</f>
        <v>107.73333332999999</v>
      </c>
      <c r="I42" s="26">
        <f t="shared" si="0"/>
        <v>11432.43981435054</v>
      </c>
      <c r="J42" s="2"/>
      <c r="K42"/>
    </row>
    <row r="43" spans="1:11" x14ac:dyDescent="0.25">
      <c r="A43" s="12" t="s">
        <v>1</v>
      </c>
      <c r="B43" s="22">
        <f>'[1]Maturity Profile LTD'!B46/$L$30</f>
        <v>9516.0832851959003</v>
      </c>
      <c r="C43" s="22">
        <f>'[1]Maturity Profile LTD'!D46/$L$30</f>
        <v>0</v>
      </c>
      <c r="D43" s="22">
        <f>'[1]Maturity Profile LTD'!C46/$L$30</f>
        <v>0</v>
      </c>
      <c r="E43" s="22">
        <f>'[1]Maturity Profile LTD'!E46/$L$30</f>
        <v>0</v>
      </c>
      <c r="F43" s="22">
        <f>'[1]Maturity Profile LTD'!F46/$L$30</f>
        <v>12840.668852159999</v>
      </c>
      <c r="G43" s="22">
        <f>'[1]Maturity Profile LTD'!G46/$L$30</f>
        <v>6500</v>
      </c>
      <c r="H43" s="30">
        <f>'[2]Other MLT'!AN15</f>
        <v>757.33333331999995</v>
      </c>
      <c r="I43" s="26">
        <f t="shared" si="0"/>
        <v>29614.085470675898</v>
      </c>
      <c r="J43" s="2"/>
      <c r="K43"/>
    </row>
    <row r="44" spans="1:11" x14ac:dyDescent="0.25">
      <c r="A44" s="12" t="s">
        <v>2</v>
      </c>
      <c r="B44" s="22">
        <f>'[1]Maturity Profile LTD'!B47/$L$30</f>
        <v>5821.5762783504397</v>
      </c>
      <c r="C44" s="22">
        <f>'[1]Maturity Profile LTD'!D47/$L$30</f>
        <v>625.17633999999998</v>
      </c>
      <c r="D44" s="22">
        <f>'[1]Maturity Profile LTD'!C47/$L$30</f>
        <v>0</v>
      </c>
      <c r="E44" s="22">
        <f>'[1]Maturity Profile LTD'!E47/$L$30</f>
        <v>0</v>
      </c>
      <c r="F44" s="22">
        <f>'[1]Maturity Profile LTD'!F47/$L$30</f>
        <v>0</v>
      </c>
      <c r="G44" s="22">
        <f>'[1]Maturity Profile LTD'!G47/$L$30</f>
        <v>0</v>
      </c>
      <c r="H44" s="30">
        <f>'[2]Other MLT'!AN16</f>
        <v>0</v>
      </c>
      <c r="I44" s="26">
        <f t="shared" si="0"/>
        <v>6446.7526183504397</v>
      </c>
      <c r="J44" s="2"/>
      <c r="K44"/>
    </row>
    <row r="45" spans="1:11" x14ac:dyDescent="0.25">
      <c r="A45" s="12" t="s">
        <v>4</v>
      </c>
      <c r="B45" s="22">
        <f>'[1]Maturity Profile LTD'!B48/$L$30</f>
        <v>8659.9828288347799</v>
      </c>
      <c r="C45" s="22">
        <f>'[1]Maturity Profile LTD'!D48/$L$30</f>
        <v>306.60000000000002</v>
      </c>
      <c r="D45" s="22">
        <f>'[1]Maturity Profile LTD'!C48/$L$30</f>
        <v>0</v>
      </c>
      <c r="E45" s="22">
        <f>'[1]Maturity Profile LTD'!E48/$L$30</f>
        <v>0</v>
      </c>
      <c r="F45" s="22">
        <f>'[1]Maturity Profile LTD'!F48/$L$30</f>
        <v>1600</v>
      </c>
      <c r="G45" s="22">
        <f>'[1]Maturity Profile LTD'!G48/$L$30</f>
        <v>1500</v>
      </c>
      <c r="H45" s="30">
        <f>'[2]Other MLT'!AN17</f>
        <v>0</v>
      </c>
      <c r="I45" s="26">
        <f t="shared" si="0"/>
        <v>12066.58282883478</v>
      </c>
      <c r="J45" s="2"/>
      <c r="K45"/>
    </row>
    <row r="46" spans="1:11" x14ac:dyDescent="0.25">
      <c r="A46" s="12" t="s">
        <v>6</v>
      </c>
      <c r="B46" s="22">
        <f>'[1]Maturity Profile LTD'!B49/$L$30</f>
        <v>4016.10634928836</v>
      </c>
      <c r="C46" s="22">
        <f>'[1]Maturity Profile LTD'!D49/$L$30</f>
        <v>0</v>
      </c>
      <c r="D46" s="22">
        <f>'[1]Maturity Profile LTD'!C49/$L$30</f>
        <v>0</v>
      </c>
      <c r="E46" s="22">
        <f>'[1]Maturity Profile LTD'!E49/$L$30</f>
        <v>0</v>
      </c>
      <c r="F46" s="22">
        <f>'[1]Maturity Profile LTD'!F49/$L$30</f>
        <v>0</v>
      </c>
      <c r="G46" s="22">
        <f>'[1]Maturity Profile LTD'!G49/$L$30</f>
        <v>0</v>
      </c>
      <c r="H46" s="30">
        <f>'[2]Other MLT'!AN18</f>
        <v>0</v>
      </c>
      <c r="I46" s="26">
        <f t="shared" si="0"/>
        <v>4016.10634928836</v>
      </c>
      <c r="J46" s="2"/>
      <c r="K46"/>
    </row>
    <row r="47" spans="1:11" x14ac:dyDescent="0.25">
      <c r="A47" s="12" t="s">
        <v>5</v>
      </c>
      <c r="B47" s="22">
        <f>'[1]Maturity Profile LTD'!B50/$L$30</f>
        <v>0</v>
      </c>
      <c r="C47" s="22">
        <f>'[1]Maturity Profile LTD'!D50/$L$30</f>
        <v>0</v>
      </c>
      <c r="D47" s="22">
        <f>'[1]Maturity Profile LTD'!C50/$L$30</f>
        <v>9034</v>
      </c>
      <c r="E47" s="22">
        <f>'[1]Maturity Profile LTD'!E50/$L$30</f>
        <v>0</v>
      </c>
      <c r="F47" s="22">
        <f>'[1]Maturity Profile LTD'!F50/$L$30</f>
        <v>0</v>
      </c>
      <c r="G47" s="22">
        <f>'[1]Maturity Profile LTD'!G50/$L$30</f>
        <v>0</v>
      </c>
      <c r="H47" s="30">
        <f>'[2]Other MLT'!AN19</f>
        <v>0</v>
      </c>
      <c r="I47" s="26">
        <f t="shared" si="0"/>
        <v>9034</v>
      </c>
      <c r="J47" s="2"/>
      <c r="K47"/>
    </row>
    <row r="48" spans="1:11" ht="15.75" thickBot="1" x14ac:dyDescent="0.3">
      <c r="A48" s="34" t="s">
        <v>21</v>
      </c>
      <c r="B48" s="33"/>
      <c r="C48" s="33"/>
      <c r="D48" s="33"/>
      <c r="E48" s="33"/>
      <c r="F48" s="33"/>
      <c r="G48" s="33"/>
      <c r="H48" s="30">
        <f>'[2]Other MLT'!AN20</f>
        <v>505</v>
      </c>
      <c r="I48" s="26">
        <f t="shared" si="0"/>
        <v>505</v>
      </c>
      <c r="J48" s="2"/>
      <c r="K48"/>
    </row>
    <row r="49" spans="1:11" ht="15.75" thickBot="1" x14ac:dyDescent="0.3">
      <c r="A49" s="14"/>
      <c r="B49" s="24">
        <f t="shared" ref="B49:G49" si="1">SUM(B31:B48)</f>
        <v>120971.25192670888</v>
      </c>
      <c r="C49" s="24">
        <f t="shared" si="1"/>
        <v>931.77634</v>
      </c>
      <c r="D49" s="24">
        <f t="shared" si="1"/>
        <v>9034</v>
      </c>
      <c r="E49" s="24">
        <f t="shared" si="1"/>
        <v>2358.4107361626502</v>
      </c>
      <c r="F49" s="24">
        <f t="shared" si="1"/>
        <v>18410.668852160001</v>
      </c>
      <c r="G49" s="24">
        <f t="shared" si="1"/>
        <v>22500</v>
      </c>
      <c r="H49" s="24">
        <f>SUM(H31:H48)</f>
        <v>2442.9999999500001</v>
      </c>
      <c r="I49" s="24">
        <f>SUM(I31:I48)</f>
        <v>176649.10785498153</v>
      </c>
      <c r="K49"/>
    </row>
    <row r="50" spans="1:11" ht="15" customHeight="1" x14ac:dyDescent="0.25">
      <c r="A50" s="18"/>
      <c r="B50" s="18"/>
      <c r="C50" s="18"/>
      <c r="D50" s="18"/>
      <c r="E50" s="18"/>
      <c r="F50" s="18"/>
      <c r="G50" s="18"/>
      <c r="H50" s="18"/>
      <c r="I50" s="18"/>
    </row>
    <row r="51" spans="1:11" ht="28.5" customHeight="1" x14ac:dyDescent="0.25">
      <c r="A51" s="37" t="s">
        <v>7</v>
      </c>
      <c r="B51" s="38"/>
      <c r="C51" s="38"/>
      <c r="D51" s="38"/>
      <c r="E51" s="38"/>
      <c r="F51" s="38"/>
      <c r="G51" s="38"/>
      <c r="H51" s="38"/>
      <c r="I51" s="38"/>
      <c r="J51" s="38"/>
    </row>
    <row r="52" spans="1:11" s="28" customFormat="1" ht="18" customHeight="1" x14ac:dyDescent="0.25">
      <c r="A52" s="27" t="s">
        <v>15</v>
      </c>
      <c r="B52" s="27"/>
      <c r="C52" s="27"/>
      <c r="D52" s="27"/>
      <c r="E52" s="27"/>
      <c r="F52" s="27"/>
      <c r="G52" s="27"/>
      <c r="H52" s="29"/>
      <c r="I52" s="27"/>
      <c r="J52" s="27"/>
    </row>
    <row r="53" spans="1:11" s="28" customFormat="1" x14ac:dyDescent="0.25">
      <c r="A53" s="37" t="s">
        <v>17</v>
      </c>
      <c r="B53" s="37"/>
      <c r="C53" s="37"/>
      <c r="D53" s="37"/>
      <c r="E53" s="37"/>
      <c r="F53" s="37"/>
      <c r="G53" s="37"/>
      <c r="H53" s="37"/>
      <c r="I53" s="37"/>
      <c r="J53" s="37"/>
    </row>
    <row r="54" spans="1:11" ht="18" customHeight="1" x14ac:dyDescent="0.25">
      <c r="A54" s="37" t="s">
        <v>14</v>
      </c>
      <c r="B54" s="38"/>
      <c r="C54" s="38"/>
      <c r="D54" s="38"/>
      <c r="E54" s="38"/>
      <c r="F54" s="38"/>
      <c r="G54" s="38"/>
      <c r="H54" s="38"/>
      <c r="I54" s="38"/>
      <c r="J54" s="38"/>
    </row>
    <row r="55" spans="1:11" ht="38.25" customHeight="1" x14ac:dyDescent="0.25">
      <c r="A55" s="36" t="s">
        <v>16</v>
      </c>
      <c r="B55" s="36"/>
      <c r="C55" s="36"/>
      <c r="D55" s="36"/>
      <c r="E55" s="36"/>
      <c r="F55" s="36"/>
      <c r="G55" s="36"/>
      <c r="H55" s="36"/>
      <c r="I55" s="36"/>
      <c r="J55" s="36"/>
      <c r="K55" s="15"/>
    </row>
    <row r="56" spans="1:11" x14ac:dyDescent="0.25">
      <c r="A56" s="23"/>
    </row>
    <row r="57" spans="1:11" x14ac:dyDescent="0.25">
      <c r="A57" s="1"/>
      <c r="B57" s="1"/>
      <c r="C57" s="1"/>
      <c r="D57" s="1"/>
      <c r="E57" s="1"/>
    </row>
    <row r="58" spans="1:11" x14ac:dyDescent="0.25">
      <c r="A58" s="1"/>
      <c r="B58" s="1"/>
      <c r="C58" s="1"/>
      <c r="D58" s="1"/>
      <c r="E58" s="1"/>
    </row>
    <row r="59" spans="1:11" x14ac:dyDescent="0.25">
      <c r="A59" s="1"/>
      <c r="B59" s="1"/>
      <c r="C59" s="1"/>
      <c r="D59" s="1"/>
      <c r="E59" s="1"/>
    </row>
    <row r="60" spans="1:11" hidden="1" x14ac:dyDescent="0.25">
      <c r="A60" s="1"/>
      <c r="B60" s="1"/>
      <c r="C60" s="1"/>
      <c r="D60" s="1"/>
      <c r="E60" s="1"/>
    </row>
    <row r="61" spans="1:11" hidden="1" x14ac:dyDescent="0.25">
      <c r="A61" s="1"/>
      <c r="B61" s="1"/>
      <c r="C61" s="1"/>
      <c r="D61" s="1"/>
      <c r="E61" s="1"/>
    </row>
    <row r="62" spans="1:11" x14ac:dyDescent="0.25"/>
    <row r="63" spans="1:11" x14ac:dyDescent="0.25"/>
    <row r="64" spans="1:11" x14ac:dyDescent="0.25"/>
    <row r="65" spans="6:11" x14ac:dyDescent="0.25">
      <c r="F65"/>
      <c r="G65"/>
      <c r="H65"/>
      <c r="I65"/>
      <c r="J65"/>
      <c r="K65"/>
    </row>
    <row r="66" spans="6:11" x14ac:dyDescent="0.25">
      <c r="F66"/>
      <c r="G66"/>
      <c r="H66"/>
      <c r="I66"/>
      <c r="J66"/>
      <c r="K66"/>
    </row>
    <row r="67" spans="6:11" x14ac:dyDescent="0.25"/>
    <row r="68" spans="6:11" x14ac:dyDescent="0.25"/>
  </sheetData>
  <mergeCells count="5">
    <mergeCell ref="A55:J55"/>
    <mergeCell ref="A54:J54"/>
    <mergeCell ref="A53:J53"/>
    <mergeCell ref="A1:J1"/>
    <mergeCell ref="A51:J51"/>
  </mergeCells>
  <printOptions horizontalCentered="1"/>
  <pageMargins left="0.70866141732283472" right="0.70866141732283472" top="0.74803149606299213" bottom="0.74803149606299213" header="0.51181102362204722" footer="0.51181102362204722"/>
  <pageSetup paperSize="9" scale="44" orientation="portrait" r:id="rId1"/>
  <headerFooter>
    <oddFooter>&amp;L&amp;F&amp;R&amp;A&amp;D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workbookViewId="0">
      <selection activeCell="B10" sqref="B10"/>
    </sheetView>
  </sheetViews>
  <sheetFormatPr defaultRowHeight="15" x14ac:dyDescent="0.25"/>
  <cols>
    <col min="2" max="2" width="27.85546875" bestFit="1" customWidth="1"/>
    <col min="3" max="3" width="18.7109375" bestFit="1" customWidth="1"/>
    <col min="4" max="4" width="18.85546875" bestFit="1" customWidth="1"/>
    <col min="5" max="5" width="12.140625" bestFit="1" customWidth="1"/>
    <col min="6" max="7" width="10.5703125" bestFit="1" customWidth="1"/>
    <col min="8" max="8" width="10.5703125" customWidth="1"/>
    <col min="9" max="9" width="12.140625" bestFit="1" customWidth="1"/>
  </cols>
  <sheetData>
    <row r="1" spans="1:9" x14ac:dyDescent="0.25">
      <c r="A1" t="s">
        <v>0</v>
      </c>
      <c r="B1" t="s">
        <v>11</v>
      </c>
      <c r="C1" t="s">
        <v>18</v>
      </c>
      <c r="D1" t="s">
        <v>8</v>
      </c>
      <c r="E1" t="s">
        <v>10</v>
      </c>
      <c r="F1" t="s">
        <v>12</v>
      </c>
      <c r="G1" t="s">
        <v>13</v>
      </c>
      <c r="H1" t="s">
        <v>19</v>
      </c>
      <c r="I1" t="s">
        <v>9</v>
      </c>
    </row>
    <row r="2" spans="1:9" x14ac:dyDescent="0.25">
      <c r="B2" t="s">
        <v>3</v>
      </c>
      <c r="C2" t="s">
        <v>3</v>
      </c>
      <c r="D2" t="s">
        <v>3</v>
      </c>
      <c r="E2" t="s">
        <v>3</v>
      </c>
      <c r="F2" t="s">
        <v>3</v>
      </c>
      <c r="G2" t="s">
        <v>3</v>
      </c>
      <c r="H2" t="s">
        <v>20</v>
      </c>
      <c r="I2" t="s">
        <v>3</v>
      </c>
    </row>
    <row r="3" spans="1:9" x14ac:dyDescent="0.25">
      <c r="A3" s="21">
        <v>2019</v>
      </c>
      <c r="B3" s="20">
        <f>'Graph &amp; table'!B31</f>
        <v>434.47</v>
      </c>
      <c r="C3" s="20">
        <f>'Graph &amp; table'!C31</f>
        <v>0</v>
      </c>
      <c r="D3" s="20">
        <f>'Graph &amp; table'!D31</f>
        <v>0</v>
      </c>
      <c r="E3" s="20">
        <f>'Graph &amp; table'!E31</f>
        <v>0</v>
      </c>
      <c r="F3" s="20">
        <f>'Graph &amp; table'!F31</f>
        <v>0</v>
      </c>
      <c r="G3" s="20">
        <f>'Graph &amp; table'!G31</f>
        <v>0</v>
      </c>
      <c r="H3" s="20">
        <f>'Graph &amp; table'!H31</f>
        <v>0</v>
      </c>
      <c r="I3" s="20">
        <f>'Graph &amp; table'!I31</f>
        <v>434.47</v>
      </c>
    </row>
    <row r="4" spans="1:9" x14ac:dyDescent="0.25">
      <c r="A4" s="21">
        <v>2020</v>
      </c>
      <c r="B4" s="20">
        <f>'Graph &amp; table'!B32</f>
        <v>17099.479135003399</v>
      </c>
      <c r="C4" s="20">
        <f>'Graph &amp; table'!C32</f>
        <v>0</v>
      </c>
      <c r="D4" s="20">
        <f>'Graph &amp; table'!D32</f>
        <v>0</v>
      </c>
      <c r="E4" s="20">
        <f>'Graph &amp; table'!E32</f>
        <v>1875.79527792265</v>
      </c>
      <c r="F4" s="20">
        <f>'Graph &amp; table'!F32</f>
        <v>0</v>
      </c>
      <c r="G4" s="20">
        <f>'Graph &amp; table'!G32</f>
        <v>0</v>
      </c>
      <c r="H4" s="20">
        <f>'Graph &amp; table'!H32</f>
        <v>1.3333333300000001</v>
      </c>
      <c r="I4" s="20">
        <f>'Graph &amp; table'!I32</f>
        <v>18976.60774625605</v>
      </c>
    </row>
    <row r="5" spans="1:9" x14ac:dyDescent="0.25">
      <c r="A5" s="21">
        <v>2021</v>
      </c>
      <c r="B5" s="20">
        <f>'Graph &amp; table'!B33</f>
        <v>20.7309518337157</v>
      </c>
      <c r="C5" s="20">
        <f>'Graph &amp; table'!C33</f>
        <v>0</v>
      </c>
      <c r="D5" s="20">
        <f>'Graph &amp; table'!D33</f>
        <v>0</v>
      </c>
      <c r="E5" s="20">
        <f>'Graph &amp; table'!E33</f>
        <v>482.61545824000001</v>
      </c>
      <c r="F5" s="20">
        <f>'Graph &amp; table'!F33</f>
        <v>0</v>
      </c>
      <c r="G5" s="20">
        <f>'Graph &amp; table'!G33</f>
        <v>3000</v>
      </c>
      <c r="H5" s="20">
        <f>'Graph &amp; table'!H33</f>
        <v>2.7333333299999998</v>
      </c>
      <c r="I5" s="20">
        <f>'Graph &amp; table'!I33</f>
        <v>3506.0797434037154</v>
      </c>
    </row>
    <row r="6" spans="1:9" x14ac:dyDescent="0.25">
      <c r="A6" s="21">
        <v>2022</v>
      </c>
      <c r="B6" s="20">
        <f>'Graph &amp; table'!B34</f>
        <v>11949.690932364401</v>
      </c>
      <c r="C6" s="20">
        <f>'Graph &amp; table'!C34</f>
        <v>0</v>
      </c>
      <c r="D6" s="20">
        <f>'Graph &amp; table'!D34</f>
        <v>0</v>
      </c>
      <c r="E6" s="20">
        <f>'Graph &amp; table'!E34</f>
        <v>0</v>
      </c>
      <c r="F6" s="20">
        <f>'Graph &amp; table'!F34</f>
        <v>0</v>
      </c>
      <c r="G6" s="20">
        <f>'Graph &amp; table'!G34</f>
        <v>0</v>
      </c>
      <c r="H6" s="20">
        <f>'Graph &amp; table'!H34</f>
        <v>2.7333333299999998</v>
      </c>
      <c r="I6" s="20">
        <f>'Graph &amp; table'!I34</f>
        <v>11952.424265694401</v>
      </c>
    </row>
    <row r="7" spans="1:9" x14ac:dyDescent="0.25">
      <c r="A7" s="21">
        <v>2023</v>
      </c>
      <c r="B7" s="20">
        <f>'Graph &amp; table'!B35</f>
        <v>7029.1505511621599</v>
      </c>
      <c r="C7" s="20">
        <f>'Graph &amp; table'!C35</f>
        <v>0</v>
      </c>
      <c r="D7" s="20">
        <f>'Graph &amp; table'!D35</f>
        <v>0</v>
      </c>
      <c r="E7" s="20">
        <f>'Graph &amp; table'!E35</f>
        <v>0</v>
      </c>
      <c r="F7" s="20">
        <f>'Graph &amp; table'!F35</f>
        <v>0</v>
      </c>
      <c r="G7" s="20">
        <f>'Graph &amp; table'!G35</f>
        <v>2000</v>
      </c>
      <c r="H7" s="20">
        <f>'Graph &amp; table'!H35</f>
        <v>2.7333333299999998</v>
      </c>
      <c r="I7" s="20">
        <f>'Graph &amp; table'!I35</f>
        <v>9031.8838844921593</v>
      </c>
    </row>
    <row r="8" spans="1:9" x14ac:dyDescent="0.25">
      <c r="A8" s="21">
        <v>2024</v>
      </c>
      <c r="B8" s="20">
        <f>'Graph &amp; table'!B36</f>
        <v>8055.5269330332403</v>
      </c>
      <c r="C8" s="20">
        <f>'Graph &amp; table'!C36</f>
        <v>0</v>
      </c>
      <c r="D8" s="20">
        <f>'Graph &amp; table'!D36</f>
        <v>0</v>
      </c>
      <c r="E8" s="20">
        <f>'Graph &amp; table'!E36</f>
        <v>0</v>
      </c>
      <c r="F8" s="20">
        <f>'Graph &amp; table'!F36</f>
        <v>0</v>
      </c>
      <c r="G8" s="20">
        <f>'Graph &amp; table'!G36</f>
        <v>800</v>
      </c>
      <c r="H8" s="20">
        <f>'Graph &amp; table'!H36</f>
        <v>219.73333332999999</v>
      </c>
      <c r="I8" s="20">
        <f>'Graph &amp; table'!I36</f>
        <v>9075.2602663632406</v>
      </c>
    </row>
    <row r="9" spans="1:9" x14ac:dyDescent="0.25">
      <c r="A9" s="21">
        <v>2025</v>
      </c>
      <c r="B9" s="20">
        <f>'Graph &amp; table'!B37</f>
        <v>11516.3643658129</v>
      </c>
      <c r="C9" s="20">
        <f>'Graph &amp; table'!C37</f>
        <v>0</v>
      </c>
      <c r="D9" s="20">
        <f>'Graph &amp; table'!D37</f>
        <v>0</v>
      </c>
      <c r="E9" s="20">
        <f>'Graph &amp; table'!E37</f>
        <v>0</v>
      </c>
      <c r="F9" s="20">
        <f>'Graph &amp; table'!F37</f>
        <v>0</v>
      </c>
      <c r="G9" s="20">
        <f>'Graph &amp; table'!G37</f>
        <v>2400</v>
      </c>
      <c r="H9" s="20">
        <f>'Graph &amp; table'!H37</f>
        <v>102.73333332999999</v>
      </c>
      <c r="I9" s="20">
        <f>'Graph &amp; table'!I37</f>
        <v>14019.0976991429</v>
      </c>
    </row>
    <row r="10" spans="1:9" x14ac:dyDescent="0.25">
      <c r="A10" s="21">
        <v>2026</v>
      </c>
      <c r="B10" s="20">
        <f>'Graph &amp; table'!B38</f>
        <v>11346.279703886601</v>
      </c>
      <c r="C10" s="20">
        <f>'Graph &amp; table'!C38</f>
        <v>0</v>
      </c>
      <c r="D10" s="20">
        <f>'Graph &amp; table'!D38</f>
        <v>0</v>
      </c>
      <c r="E10" s="20">
        <f>'Graph &amp; table'!E38</f>
        <v>0</v>
      </c>
      <c r="F10" s="20">
        <f>'Graph &amp; table'!F38</f>
        <v>0</v>
      </c>
      <c r="G10" s="20">
        <f>'Graph &amp; table'!G38</f>
        <v>2000</v>
      </c>
      <c r="H10" s="20">
        <f>'Graph &amp; table'!H38</f>
        <v>2.7333333299999998</v>
      </c>
      <c r="I10" s="20">
        <f>'Graph &amp; table'!I38</f>
        <v>13349.0130372166</v>
      </c>
    </row>
    <row r="11" spans="1:9" x14ac:dyDescent="0.25">
      <c r="A11" s="21">
        <v>2027</v>
      </c>
      <c r="B11" s="20">
        <f>'Graph &amp; table'!B39</f>
        <v>29.1366041909302</v>
      </c>
      <c r="C11" s="20">
        <f>'Graph &amp; table'!C39</f>
        <v>0</v>
      </c>
      <c r="D11" s="20">
        <f>'Graph &amp; table'!D39</f>
        <v>0</v>
      </c>
      <c r="E11" s="20">
        <f>'Graph &amp; table'!E39</f>
        <v>0</v>
      </c>
      <c r="F11" s="20">
        <f>'Graph &amp; table'!F39</f>
        <v>0</v>
      </c>
      <c r="G11" s="20">
        <f>'Graph &amp; table'!G39</f>
        <v>1000</v>
      </c>
      <c r="H11" s="20">
        <f>'Graph &amp; table'!H39</f>
        <v>202.73333332999999</v>
      </c>
      <c r="I11" s="20">
        <f>'Graph &amp; table'!I39</f>
        <v>1231.8699375209303</v>
      </c>
    </row>
    <row r="12" spans="1:9" x14ac:dyDescent="0.25">
      <c r="A12" s="21">
        <v>2028</v>
      </c>
      <c r="B12" s="20">
        <f>'Graph &amp; table'!B40</f>
        <v>8342.4001117100888</v>
      </c>
      <c r="C12" s="20">
        <f>'Graph &amp; table'!C40</f>
        <v>0</v>
      </c>
      <c r="D12" s="20">
        <f>'Graph &amp; table'!D40</f>
        <v>0</v>
      </c>
      <c r="E12" s="20">
        <f>'Graph &amp; table'!E40</f>
        <v>0</v>
      </c>
      <c r="F12" s="20">
        <f>'Graph &amp; table'!F40</f>
        <v>0</v>
      </c>
      <c r="G12" s="20">
        <f>'Graph &amp; table'!G40</f>
        <v>2300</v>
      </c>
      <c r="H12" s="20">
        <f>'Graph &amp; table'!H40</f>
        <v>452.73333332999999</v>
      </c>
      <c r="I12" s="20">
        <f>'Graph &amp; table'!I40</f>
        <v>11095.133445040088</v>
      </c>
    </row>
    <row r="13" spans="1:9" x14ac:dyDescent="0.25">
      <c r="A13" s="21">
        <v>2029</v>
      </c>
      <c r="B13" s="20">
        <f>'Graph &amp; table'!B41</f>
        <v>7709.56741502143</v>
      </c>
      <c r="C13" s="20">
        <f>'Graph &amp; table'!C41</f>
        <v>0</v>
      </c>
      <c r="D13" s="20">
        <f>'Graph &amp; table'!D41</f>
        <v>0</v>
      </c>
      <c r="E13" s="20">
        <f>'Graph &amp; table'!E41</f>
        <v>0</v>
      </c>
      <c r="F13" s="20">
        <f>'Graph &amp; table'!F41</f>
        <v>2070</v>
      </c>
      <c r="G13" s="20">
        <f>'Graph &amp; table'!G41</f>
        <v>1000</v>
      </c>
      <c r="H13" s="20">
        <f>'Graph &amp; table'!H41</f>
        <v>82.733333329999994</v>
      </c>
      <c r="I13" s="20">
        <f>'Graph &amp; table'!I41</f>
        <v>10862.300748351428</v>
      </c>
    </row>
    <row r="14" spans="1:9" x14ac:dyDescent="0.25">
      <c r="A14" s="21">
        <v>2030</v>
      </c>
      <c r="B14" s="20">
        <f>'Graph &amp; table'!B42</f>
        <v>9424.7064810205411</v>
      </c>
      <c r="C14" s="20">
        <f>'Graph &amp; table'!C42</f>
        <v>0</v>
      </c>
      <c r="D14" s="20">
        <f>'Graph &amp; table'!D42</f>
        <v>0</v>
      </c>
      <c r="E14" s="20">
        <f>'Graph &amp; table'!E42</f>
        <v>0</v>
      </c>
      <c r="F14" s="20">
        <f>'Graph &amp; table'!F42</f>
        <v>1900</v>
      </c>
      <c r="G14" s="20">
        <f>'Graph &amp; table'!G42</f>
        <v>0</v>
      </c>
      <c r="H14" s="20">
        <f>'Graph &amp; table'!H42</f>
        <v>107.73333332999999</v>
      </c>
      <c r="I14" s="20">
        <f>'Graph &amp; table'!I42</f>
        <v>11432.43981435054</v>
      </c>
    </row>
    <row r="15" spans="1:9" x14ac:dyDescent="0.25">
      <c r="A15" s="21" t="s">
        <v>1</v>
      </c>
      <c r="B15" s="20">
        <f>'Graph &amp; table'!B43</f>
        <v>9516.0832851959003</v>
      </c>
      <c r="C15" s="20">
        <f>'Graph &amp; table'!C43</f>
        <v>0</v>
      </c>
      <c r="D15" s="20">
        <f>'Graph &amp; table'!D43</f>
        <v>0</v>
      </c>
      <c r="E15" s="20">
        <f>'Graph &amp; table'!E43</f>
        <v>0</v>
      </c>
      <c r="F15" s="20">
        <f>'Graph &amp; table'!F43</f>
        <v>12840.668852159999</v>
      </c>
      <c r="G15" s="20">
        <f>'Graph &amp; table'!G43</f>
        <v>6500</v>
      </c>
      <c r="H15" s="20">
        <f>'Graph &amp; table'!H43</f>
        <v>757.33333331999995</v>
      </c>
      <c r="I15" s="20">
        <f>'Graph &amp; table'!I43</f>
        <v>29614.085470675898</v>
      </c>
    </row>
    <row r="16" spans="1:9" x14ac:dyDescent="0.25">
      <c r="A16" s="21" t="s">
        <v>2</v>
      </c>
      <c r="B16" s="20">
        <f>'Graph &amp; table'!B44</f>
        <v>5821.5762783504397</v>
      </c>
      <c r="C16" s="20">
        <f>'Graph &amp; table'!C44</f>
        <v>625.17633999999998</v>
      </c>
      <c r="D16" s="20">
        <f>'Graph &amp; table'!D44</f>
        <v>0</v>
      </c>
      <c r="E16" s="20">
        <f>'Graph &amp; table'!E44</f>
        <v>0</v>
      </c>
      <c r="F16" s="20">
        <f>'Graph &amp; table'!F44</f>
        <v>0</v>
      </c>
      <c r="G16" s="20">
        <f>'Graph &amp; table'!G44</f>
        <v>0</v>
      </c>
      <c r="H16" s="20">
        <f>'Graph &amp; table'!H44</f>
        <v>0</v>
      </c>
      <c r="I16" s="20">
        <f>'Graph &amp; table'!I44</f>
        <v>6446.7526183504397</v>
      </c>
    </row>
    <row r="17" spans="1:9" x14ac:dyDescent="0.25">
      <c r="A17" s="21" t="s">
        <v>4</v>
      </c>
      <c r="B17" s="20">
        <f>'Graph &amp; table'!B45</f>
        <v>8659.9828288347799</v>
      </c>
      <c r="C17" s="20">
        <f>'Graph &amp; table'!C45</f>
        <v>306.60000000000002</v>
      </c>
      <c r="D17" s="20">
        <f>'Graph &amp; table'!D45</f>
        <v>0</v>
      </c>
      <c r="E17" s="20">
        <f>'Graph &amp; table'!E45</f>
        <v>0</v>
      </c>
      <c r="F17" s="20">
        <f>'Graph &amp; table'!F45</f>
        <v>1600</v>
      </c>
      <c r="G17" s="20">
        <f>'Graph &amp; table'!G45</f>
        <v>1500</v>
      </c>
      <c r="H17" s="20">
        <f>'Graph &amp; table'!H45</f>
        <v>0</v>
      </c>
      <c r="I17" s="20">
        <f>'Graph &amp; table'!I45</f>
        <v>12066.58282883478</v>
      </c>
    </row>
    <row r="18" spans="1:9" x14ac:dyDescent="0.25">
      <c r="A18" s="21" t="s">
        <v>6</v>
      </c>
      <c r="B18" s="20">
        <f>'Graph &amp; table'!B46</f>
        <v>4016.10634928836</v>
      </c>
      <c r="C18" s="20">
        <f>'Graph &amp; table'!C46</f>
        <v>0</v>
      </c>
      <c r="D18" s="20">
        <f>'Graph &amp; table'!D46</f>
        <v>0</v>
      </c>
      <c r="E18" s="20">
        <f>'Graph &amp; table'!E46</f>
        <v>0</v>
      </c>
      <c r="F18" s="20">
        <f>'Graph &amp; table'!F46</f>
        <v>0</v>
      </c>
      <c r="G18" s="20">
        <f>'Graph &amp; table'!G46</f>
        <v>0</v>
      </c>
      <c r="H18" s="20">
        <f>'Graph &amp; table'!H46</f>
        <v>0</v>
      </c>
      <c r="I18" s="20">
        <f>'Graph &amp; table'!I46</f>
        <v>4016.10634928836</v>
      </c>
    </row>
    <row r="19" spans="1:9" x14ac:dyDescent="0.25">
      <c r="A19" s="21" t="s">
        <v>5</v>
      </c>
      <c r="B19" s="20">
        <f>'Graph &amp; table'!B47</f>
        <v>0</v>
      </c>
      <c r="C19" s="20">
        <f>'Graph &amp; table'!C47</f>
        <v>0</v>
      </c>
      <c r="D19" s="20">
        <f>'Graph &amp; table'!D47</f>
        <v>9034</v>
      </c>
      <c r="E19" s="20">
        <f>'Graph &amp; table'!E47</f>
        <v>0</v>
      </c>
      <c r="F19" s="20">
        <f>'Graph &amp; table'!F47</f>
        <v>0</v>
      </c>
      <c r="G19" s="20">
        <f>'Graph &amp; table'!G47</f>
        <v>0</v>
      </c>
      <c r="H19" s="20">
        <f>'Graph &amp; table'!H47</f>
        <v>0</v>
      </c>
      <c r="I19" s="20">
        <f>'Graph &amp; table'!I47</f>
        <v>9034</v>
      </c>
    </row>
    <row r="20" spans="1:9" x14ac:dyDescent="0.25">
      <c r="A20" s="21" t="s">
        <v>21</v>
      </c>
      <c r="B20" s="20">
        <f>'Graph &amp; table'!B48</f>
        <v>0</v>
      </c>
      <c r="C20" s="20">
        <f>'Graph &amp; table'!C48</f>
        <v>0</v>
      </c>
      <c r="D20" s="20">
        <f>'Graph &amp; table'!D48</f>
        <v>0</v>
      </c>
      <c r="E20" s="20">
        <f>'Graph &amp; table'!E48</f>
        <v>0</v>
      </c>
      <c r="F20" s="20">
        <f>'Graph &amp; table'!F48</f>
        <v>0</v>
      </c>
      <c r="G20" s="20">
        <f>'Graph &amp; table'!G48</f>
        <v>0</v>
      </c>
      <c r="H20" s="20">
        <f>'Graph &amp; table'!H48</f>
        <v>505</v>
      </c>
      <c r="I20" s="20">
        <f>'Graph &amp; table'!I48</f>
        <v>505</v>
      </c>
    </row>
    <row r="21" spans="1:9" x14ac:dyDescent="0.25">
      <c r="B21" s="20">
        <f>'Graph &amp; table'!B49</f>
        <v>120971.25192670888</v>
      </c>
      <c r="C21" s="20">
        <f>'Graph &amp; table'!C49</f>
        <v>931.77634</v>
      </c>
      <c r="D21" s="20">
        <f>'Graph &amp; table'!D49</f>
        <v>9034</v>
      </c>
      <c r="E21" s="20">
        <f>'Graph &amp; table'!E49</f>
        <v>2358.4107361626502</v>
      </c>
      <c r="F21" s="20">
        <f>'Graph &amp; table'!F49</f>
        <v>18410.668852160001</v>
      </c>
      <c r="G21" s="20">
        <f>'Graph &amp; table'!G49</f>
        <v>22500</v>
      </c>
      <c r="H21" s="20">
        <f>'Graph &amp; table'!H49</f>
        <v>2442.9999999500001</v>
      </c>
      <c r="I21" s="20">
        <f>'Graph &amp; table'!I49</f>
        <v>176649.10785498153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Graph &amp; table</vt:lpstr>
      <vt:lpstr>Data for download</vt:lpstr>
      <vt:lpstr>'Graph &amp; table'!Print_Area</vt:lpstr>
    </vt:vector>
  </TitlesOfParts>
  <Company>NTMA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dennehya</dc:creator>
  <cp:lastModifiedBy>Conor Byrne</cp:lastModifiedBy>
  <cp:lastPrinted>2019-01-15T15:32:56Z</cp:lastPrinted>
  <dcterms:created xsi:type="dcterms:W3CDTF">2012-10-16T09:53:51Z</dcterms:created>
  <dcterms:modified xsi:type="dcterms:W3CDTF">2019-11-07T14:42:51Z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-1169681136</vt:i4>
  </property>
  <property fmtid="{D5CDD505-2E9C-101B-9397-08002B2CF9AE}" pid="3" name="_NewReviewCycle">
    <vt:lpwstr/>
  </property>
  <property fmtid="{D5CDD505-2E9C-101B-9397-08002B2CF9AE}" pid="4" name="_EmailSubject">
    <vt:lpwstr>FDM Website Updates end-Oct 2019</vt:lpwstr>
  </property>
  <property fmtid="{D5CDD505-2E9C-101B-9397-08002B2CF9AE}" pid="5" name="_AuthorEmail">
    <vt:lpwstr>Conor.Byrne@ntma.ie</vt:lpwstr>
  </property>
  <property fmtid="{D5CDD505-2E9C-101B-9397-08002B2CF9AE}" pid="6" name="_AuthorEmailDisplayName">
    <vt:lpwstr>Conor Byrne</vt:lpwstr>
  </property>
  <property fmtid="{D5CDD505-2E9C-101B-9397-08002B2CF9AE}" pid="7" name="_PreviousAdHocReviewCycleID">
    <vt:i4>125695599</vt:i4>
  </property>
</Properties>
</file>